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T:\6. Zajednički poslovi\2026_Tehnički sektor - Povjerenstvo_Odjel Graditeljstva\01_Ugovaranje velikih popravaka\02_Natječaji\Ivana Rendića 29_kosi krov\"/>
    </mc:Choice>
  </mc:AlternateContent>
  <xr:revisionPtr revIDLastSave="0" documentId="8_{E46B55AA-95FC-4E51-B5D6-51409EA9CF90}" xr6:coauthVersionLast="47" xr6:coauthVersionMax="47" xr10:uidLastSave="{00000000-0000-0000-0000-000000000000}"/>
  <bookViews>
    <workbookView xWindow="-120" yWindow="-120" windowWidth="29040" windowHeight="15720" activeTab="1" xr2:uid="{00000000-000D-0000-FFFF-FFFF00000000}"/>
  </bookViews>
  <sheets>
    <sheet name="Opći uvjeti" sheetId="5" r:id="rId1"/>
    <sheet name="Kosi krov" sheetId="8" r:id="rId2"/>
  </sheets>
  <definedNames>
    <definedName name="_xlnm.Print_Area" localSheetId="1">'Kosi krov'!$C$1:$H$284</definedName>
    <definedName name="_xlnm.Print_Area" localSheetId="0">'Opći uvjeti'!$C$1:$H$184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8" i="8" l="1"/>
  <c r="H128" i="8" s="1"/>
  <c r="H122" i="8" l="1"/>
  <c r="H119" i="8"/>
  <c r="H116" i="8"/>
  <c r="F109" i="8"/>
  <c r="H109" i="8" s="1"/>
  <c r="F210" i="8" l="1"/>
  <c r="H210" i="8" s="1"/>
  <c r="F260" i="8"/>
  <c r="H260" i="8" s="1"/>
  <c r="H229" i="8" l="1"/>
  <c r="H254" i="8"/>
  <c r="H250" i="8"/>
  <c r="H192" i="8"/>
  <c r="D130" i="8"/>
  <c r="D274" i="8" s="1"/>
  <c r="H113" i="8"/>
  <c r="H110" i="8"/>
  <c r="F108" i="8"/>
  <c r="H108" i="8" s="1"/>
  <c r="H85" i="8"/>
  <c r="H84" i="8"/>
  <c r="F73" i="8"/>
  <c r="H73" i="8" s="1"/>
  <c r="H74" i="8"/>
  <c r="H98" i="8"/>
  <c r="H262" i="8" l="1"/>
  <c r="F189" i="8"/>
  <c r="F77" i="8"/>
  <c r="H77" i="8" l="1"/>
  <c r="F80" i="8"/>
  <c r="H80" i="8" l="1"/>
  <c r="F101" i="8"/>
  <c r="F104" i="8" l="1"/>
  <c r="H104" i="8" s="1"/>
  <c r="H101" i="8"/>
  <c r="H48" i="8" l="1"/>
  <c r="F203" i="8"/>
  <c r="H203" i="8" s="1"/>
  <c r="F64" i="8"/>
  <c r="H226" i="8"/>
  <c r="F222" i="8"/>
  <c r="H222" i="8" s="1"/>
  <c r="F56" i="8"/>
  <c r="H56" i="8" s="1"/>
  <c r="H125" i="8"/>
  <c r="H130" i="8" s="1"/>
  <c r="H274" i="8" s="1"/>
  <c r="H45" i="8"/>
  <c r="F218" i="8" l="1"/>
  <c r="H218" i="8" s="1"/>
  <c r="E2" i="8"/>
  <c r="E3" i="8"/>
  <c r="E1" i="8"/>
  <c r="H60" i="8" l="1"/>
  <c r="F214" i="8"/>
  <c r="H64" i="8"/>
  <c r="H189" i="8" l="1"/>
  <c r="D194" i="8" l="1"/>
  <c r="D275" i="8" s="1"/>
  <c r="H194" i="8" l="1"/>
  <c r="H275" i="8" l="1"/>
  <c r="H30" i="8"/>
  <c r="D273" i="8" l="1"/>
  <c r="D262" i="8"/>
  <c r="D277" i="8" s="1"/>
  <c r="C262" i="8"/>
  <c r="C277" i="8" s="1"/>
  <c r="D243" i="8"/>
  <c r="D276" i="8" s="1"/>
  <c r="C243" i="8"/>
  <c r="H214" i="8"/>
  <c r="H243" i="8" s="1"/>
  <c r="H52" i="8" l="1"/>
  <c r="H87" i="8" s="1"/>
  <c r="H277" i="8" s="1"/>
  <c r="H265" i="8" l="1"/>
  <c r="H276" i="8"/>
  <c r="H273" i="8"/>
  <c r="H279" i="8" l="1"/>
  <c r="H281" i="8" s="1"/>
  <c r="H283" i="8" s="1"/>
</calcChain>
</file>

<file path=xl/sharedStrings.xml><?xml version="1.0" encoding="utf-8"?>
<sst xmlns="http://schemas.openxmlformats.org/spreadsheetml/2006/main" count="441" uniqueCount="359">
  <si>
    <t>m'</t>
  </si>
  <si>
    <t>m2</t>
  </si>
  <si>
    <t>UKUPNO</t>
  </si>
  <si>
    <t>Rbr.</t>
  </si>
  <si>
    <t>Opis stavke</t>
  </si>
  <si>
    <t>Jed. mjera</t>
  </si>
  <si>
    <t>Količina</t>
  </si>
  <si>
    <t>Jed. cijena</t>
  </si>
  <si>
    <t>Ukupno cijena</t>
  </si>
  <si>
    <t>A</t>
  </si>
  <si>
    <t>GRAĐEVINSKI RADOVI</t>
  </si>
  <si>
    <r>
      <t>NAPOMENA 1:</t>
    </r>
    <r>
      <rPr>
        <b/>
        <sz val="10"/>
        <rFont val="Calibri"/>
        <family val="2"/>
        <charset val="238"/>
        <scheme val="minor"/>
      </rPr>
      <t xml:space="preserve"> Prilikom izvedbe radova predviđenih ovim troškovnikom treba se pridržavati svih važećih zakona, pravilnika, propisa i normi, kao i pravila zanata kako bi se što kvalitetnije izveli radovi.</t>
    </r>
  </si>
  <si>
    <r>
      <t>NAPOMENA 2:</t>
    </r>
    <r>
      <rPr>
        <b/>
        <sz val="10"/>
        <rFont val="Calibri"/>
        <family val="2"/>
        <charset val="238"/>
        <scheme val="minor"/>
      </rPr>
      <t xml:space="preserve"> Sve nejasnoće u troškovniku i u izvedbenom projektu treba riješiti s projektantom prije davanje ponude i početka radova.</t>
    </r>
  </si>
  <si>
    <t>1</t>
  </si>
  <si>
    <t>PRIPREMNI RADOVI I RADOVI RUŠENJA</t>
  </si>
  <si>
    <t>Napomene:</t>
  </si>
  <si>
    <t>Sve radove obavezno izvesti u svemu prema važećem pravilniku ZNR i ZOP, uz obavezno poštivanje svih mjera propisanih istim.</t>
  </si>
  <si>
    <t>Posebno će se odvojiti ambalažni otpad (papir, plastika, staklo, drvo i sl.) od šute i otpada građevinskog materijala (cigla, beton, crijep, ker. pločice i sl.). Sav otpadni materijal će se učestalo odvoziti sa lokacije na mjesta predviđena za odlaganje pojedine vrste otpada i u reciklažna dvorišta, a sam odvoz je u cijeni stavke.</t>
  </si>
  <si>
    <t>Zabranjeno je odvoziti otpad na mjesta koja za to nisu dozvoljena.</t>
  </si>
  <si>
    <t>1.1.</t>
  </si>
  <si>
    <t>Obračun po m2.</t>
  </si>
  <si>
    <t>1.2.</t>
  </si>
  <si>
    <t>1.3.</t>
  </si>
  <si>
    <t>1.4.</t>
  </si>
  <si>
    <t>OBRAČUN:</t>
  </si>
  <si>
    <t>2.1.</t>
  </si>
  <si>
    <t>troškove zaštite na radu,</t>
  </si>
  <si>
    <t>3.1.</t>
  </si>
  <si>
    <t>Obračun po m'.</t>
  </si>
  <si>
    <t>IZOLATERSKI RADOVI</t>
  </si>
  <si>
    <t>Hidroizolacije</t>
  </si>
  <si>
    <t>Svi radovi moraju se izvesti kvalitetno i stručno držeći se projektne dokumentacije i slijedećih propisa:</t>
  </si>
  <si>
    <t>Pravilnika o teh. mjerama za ugljikovodične hidroizolacije krovova i terasa (sl. br. 26/69),</t>
  </si>
  <si>
    <t>Pravilnika o tehničkim normativima za projektiranje i izvođenje završnih radova u građevinarstvu (sl. br. 21/90),</t>
  </si>
  <si>
    <t>Prije početka radova izvođač mora ustanoviti kvalitetu podloge na koju se izvodi izolacija, te ukoliko nije pogodna za rad mora o tome na osnovu relevantnih dokaza, pismeno izvjestiti nadzornog inženjera kako bi se podloga na vrijeme popravila i pripremila za izvođenje izolacije.</t>
  </si>
  <si>
    <t>Izvođač je obavezan izraditi proračun tiplanja  za vrlo vjetrovita područja, ovjeren od strane tehnologa odabranog proizvođača.</t>
  </si>
  <si>
    <t>Radovi se moraju izvesti u svemu prema pravilima struke, uvjetima i opisima iz troškovnika, te uputama proizvođača. Podloga za hidroizolaciju mora biti suha i čvrsta, ravna i bez šupljina na površini, te očišćena od prašine i raznih nečistoća. Pažljivo izvesti savijanje traka i preklope prema uputama proizvođača, uz upotrebu tipskih prefabriciranih elemenata za složene spojeve (kuteve, bridove, vodolovna grla, prodore i slično), jer će sve manjkavosti i štete nastale lošom izvedbom izolacije snositi izvođač.</t>
  </si>
  <si>
    <t>Stavke obuhvaćaju kvalitetnu i potpunu izradu svih detalja u svemu prema sistemskim zahtjevima proizvođača, odnosno prema detaljima u projektu.</t>
  </si>
  <si>
    <t>Izvođač je dužan pribaviti sve ateste za svu izolaciju koju ugrađuje.</t>
  </si>
  <si>
    <t>Obračun se vrši po m2 stvarno izvedene, funkcionalne (vodonepropusne) površine uz primjenu jediničnih cijena. U cijenu svake stavke uključeno je:</t>
  </si>
  <si>
    <t>cijena materijala, alata i mehanizacije,</t>
  </si>
  <si>
    <t>cijena spojnog, pomoćnog i potrošnog materijal potrebnog za izvedbu radova prema pravilima struke i uputama proizvođača,</t>
  </si>
  <si>
    <t>troškove zaštite od temperaturnih i atmosferskih nepovoljnih utjecaja,</t>
  </si>
  <si>
    <t>troškovi radne snage za kompletan rad propisan troškovnikom,</t>
  </si>
  <si>
    <t>troškovi svih prijevoza i prijenosa, te potrebna radna skela,</t>
  </si>
  <si>
    <t>troškovi deponiranja materijala i alata te čišćenje po završetku rada,</t>
  </si>
  <si>
    <t>troškovi popravka nastalih zbog nepažljive izvedbe ili pričinjena štete drugim izvođačima,</t>
  </si>
  <si>
    <t>troškovi svih ispitivanja i atestiranja,</t>
  </si>
  <si>
    <t>sve troškove s naslova svih naknada, ishođenja suglasnosti i dozvola potrebni za neometani rad i izvođenje radova.</t>
  </si>
  <si>
    <t>Obračun se vrši po m2 stvarno izvedene, funkcionalne površine. Jedinična cijena izvedbe hidroizolacije i toplinske izolacije ravnog krova mora obuhvatiti slijedeće:</t>
  </si>
  <si>
    <t>sav materijal, alat i mehanizacija,</t>
  </si>
  <si>
    <t>sav spojni, pomoćni i potrošni materijal potreban za izvedbu radova prema pravilima struke i uputama proizvođača,</t>
  </si>
  <si>
    <t>svi preklopi materijala i eventualni otpadni materijal za izvedbu u skladu s pravilima struke,</t>
  </si>
  <si>
    <t>sav materijal i rad potreban za sva brtvljenja na mjestima spojeva i završetaka hidroizolacija,</t>
  </si>
  <si>
    <t>sve zaštite od temperaturnih i atmosferskih nepovoljnih utjecaja,</t>
  </si>
  <si>
    <t>troškovi vanjskog i unutrašnjeg transporta,</t>
  </si>
  <si>
    <t>troškovi horizontalnog i vertikalnog prijenosa, te eventualno potrebnih radna skela, platformi i sl.,</t>
  </si>
  <si>
    <t>troškove zaštite na radu, odnosno poduzimanje mjera po HTZ i drugim postojećim propisima,</t>
  </si>
  <si>
    <t>troškove svih ispitivanja i atestiranja i dokaza kvalitete,</t>
  </si>
  <si>
    <t>sve troškove s naslova svih naknada, ishođenja suglasnosti i dozvola potrebni za neometani rad i izvođenje radova,</t>
  </si>
  <si>
    <t>uzimanje mjera na gradnji za izvedbu i obračun,</t>
  </si>
  <si>
    <t>sav materijal, uključivo pomoćni,</t>
  </si>
  <si>
    <t>sav rad na gradnji  i pripremu u radionici,</t>
  </si>
  <si>
    <t>potrebna radna skela,</t>
  </si>
  <si>
    <t>transport materijala na gradilište, uskladištenje te doprema na mjesto ugradbe,</t>
  </si>
  <si>
    <t>zaštita izvedenih radova do primopredaje.</t>
  </si>
  <si>
    <t>GRAĐEVINSKI RADOVI UKUPNO</t>
  </si>
  <si>
    <t>GRAĐEVINA</t>
  </si>
  <si>
    <t>BR. PROJEKTA</t>
  </si>
  <si>
    <t>ZOP</t>
  </si>
  <si>
    <t>NARUČITELJ</t>
  </si>
  <si>
    <t>FAZA PROJEKTA</t>
  </si>
  <si>
    <t>GLAVNI PROJEKT</t>
  </si>
  <si>
    <t>DATUM</t>
  </si>
  <si>
    <t>GLAVNI PROJEKTANT</t>
  </si>
  <si>
    <t>PROJEKTANT TROŠKOVNIKA GRAĐEVINSKO-OBRTNIČKIH RADOVA</t>
  </si>
  <si>
    <t>PROJEKTANT TROŠKOVNIKA OPREME</t>
  </si>
  <si>
    <t>OPĆE NAPOMENE - GRAĐEVINSKO-OBRTNIČKI RADOVI</t>
  </si>
  <si>
    <t>Izvođač je dužan proučiti izvedbenu dokumentaciju, te prije samog ugovaranja i izvođenja radova upozoriti glavnog projektanta na eventualne nejasnoće ili neusklađenosti prije ugovaranja i izvođenja, odnosno iznijeti svoje primjedbe već u fazi davanja ponude.</t>
  </si>
  <si>
    <t>Izrada tipskih primjeraka i uzoraka svih ugrađenih materijala ( npr. ograde, pregradne stijene, bravarija, opločenja i sl.), te ovjera istih kod glavnog projektanta u cijeni je stavki i u obvezi je izvođača.</t>
  </si>
  <si>
    <t>Cijene upisane u ovaj troškovnik sadrže svu odštetu za pojedine radove i dobave u odnosnim stavkama troškovnika i to u potpuno dogotovljenom stanju, tj. sav rad, naknadu za alat, materijal, sve pripremne, sporedne i završne radove, horizontalne i vertikalne transporte.</t>
  </si>
  <si>
    <t>Pod unesenim cijenama podrazumijevaju se također i sva zakonska davanja, kao i pripomoć kod izvedbe obrtničkih radova (zaštita obrtničkih proizvoda: stolarije, bravarije, limarije, restauratorskih elemenata i slično), sva potrebna ispitivanja građevinskih materijala.</t>
  </si>
  <si>
    <t>Sav materijal koji se upotrebljava mora odgovarati postojećim tehničkim propisima i normama. 
Ukoliko se upotrebljava materijal za koji ne postoji odgovarajući standard, njegovu kvalitetu treba dokazati atestima.</t>
  </si>
  <si>
    <t>Davanjem ponude izvođač se obvezuje da će pravovremeno nabaviti sav materijal opisan u pojedinim stavkama troškovnika. U slučaju nemogućnosti nabave opisanog materijala tijekom izvođenja radova, za svaku će se izmjenu prikupiti ponude i u prisutnosti naručitelja i nadzornog inženjera evaluirati ponude i odabrati zamjenski materijal.</t>
  </si>
  <si>
    <t>Izvođač radova treba uz ponudu priložiti jedinične cijene za materijale i radnu snagu, te "faktor" tvrtke, koji će se odnositi na izgradnju ove građevine.</t>
  </si>
  <si>
    <t>Ukoliko opis pojedine stavke dovodi izvođača u nedoumicu o načinu izvedbe ili kalkulacije cijena, treba pravovremeno tražiti objašnjenje od naručitelja i projektanta.</t>
  </si>
  <si>
    <t>Ako tijekom gradnje dođe do promjena, treba prije početka rada tražiti suglasnost nadzornog inženjera, također treba ugovoriti jediničnu cijenu nove stavke na temelju elemenata datih u ponudi i sve to unijeti u građevinski dnevnik uz ovjeru nadzornog inženjera.</t>
  </si>
  <si>
    <t>Prije izrade ponude izvođač je dužan obići i pregledati građevinu zbog ocjene njezinog 
građevinskog stanja, radova obuhvaćenih troškovnikom, uvjeta organizacije gradilišta, načina i mogućnosti pristupa građevini, mogućnosti zauzimanja javne površine.</t>
  </si>
  <si>
    <t>Prema tome, ponuđena cijena je konačna cijena za realizaciju pojedine troškovničke stavke i ne može se mijenjati.</t>
  </si>
  <si>
    <t>Prilikom davanja ponude izvođač je obvezan dostaviti detaljni operativni plan izvođenja radova i shemu organizacije gradilišta.</t>
  </si>
  <si>
    <t>Bez obzira na vrstu pogodbe, izvođač je obvezan svakodnevno voditi građevinski dnevnik u dva primjerka, a također i građevinsku knjigu, koje će redovito kontrolirati i ovjeravati nadzorni inženjer, kako bi se uvijek mogle ustanoviti stvarne količine izvedenih radova.</t>
  </si>
  <si>
    <t>Naplaćuju se samo stvarno izvedeni radovi i količine prema dokaznici mjera.</t>
  </si>
  <si>
    <t>Izvodač je dužan čistiti gradilište barem tri puta tokom građenja, a na kraju treba izvesti  finalno čišćenja zidova, podova, vrata, prozora, stijena, stakala i dr. što se neće posebno opisivati u stavkama.</t>
  </si>
  <si>
    <t>Prije izrade ponude izvođač je dužan pregledati gradilište radi ocjene uvjeta za organizaciju izvedbe radova i stanja pojedinih dijelova na kojima se radovi izvode.</t>
  </si>
  <si>
    <t>PRIPREMNI RADOVI - GRAĐEVINSKO-OBRTNIČKI RADOVI</t>
  </si>
  <si>
    <t>Sve stavke uključuju odvoz i skladištenje ili odvoz na gradski deponij. Sve stavke uključuju sav potrebni alat, materijal i pripomoćne skele, zaštitne sredstva - sve potrebno do gotovosti.</t>
  </si>
  <si>
    <t>Obračunata količina materijala u normalnom stanju, u svaku jediničnu cijenu uključiti odvoz srušenog materijala na gradilišnu i gradsku deponiju, max udaljenu 10 km,  te razvrstavanje materijala prema uvjetima za istovar materijala gradskog deponija.</t>
  </si>
  <si>
    <t>Izvoditelj je dužan osigurati svu potrebnu atestnu dokumentaciju.</t>
  </si>
  <si>
    <t>ZIDARSKI RADOVI - GRAĐEVINSKO-OBRTNIČKI RADOVI</t>
  </si>
  <si>
    <t>Sve vetikalne i horizontalne plohe moraju biti izvedene ravne i očišćene po završetku radova.</t>
  </si>
  <si>
    <t>Glede zaštite susjednih postojećih ili već izvedenih radova i ploha, horizontalnih ili vertikalnih, potrebno je iste na odgovarajući naćin zaštititi, plastičnim (PVC ili PE) folijama, ljepenkom, daskama i sl., tako da ne dođe do oštećenja radova ili ploha. Sve navedeno treba uračunati u jediničnu cijenu radova.</t>
  </si>
  <si>
    <t>Razne pomoćne konstrukcije i skele potrebne tijekom radova treba obvezno uračunati u jediničnu cijenu, osim gdje je to posebno predviđeno troškovnikom.</t>
  </si>
  <si>
    <t>Izvođač je dužan pratiti kvalitetu svih materijala koji se ugrađuju, također i pomoćnih materijala koji se neće ugraditi ali se koriste u tijekom radova, te u svezi sa odgovarajućom normom dokazati da uporabljeni materijali odgovarajuću normu zadovoljavaju. Isto vrijedi i za dokazivanje stručnosti radnika, gdje se to normom traži. Sve troškove oko dobivanja certifikata (atesta), uključivo i utrošak svih potrebnih materijala za uzorke, treba izvođač uračunati u jediničnoj cijeni. Radove oko certificiranja treba povjeriti za to ovlaštenom poduzeću.</t>
  </si>
  <si>
    <t xml:space="preserve">Jediničnom cijenom treba također obuhvatiti i sve horizontalne i vertikalne transporte i prijenose osnovnog i pomoćnog materijala, do i na gradilištu, sve utovare, istovare i pretovare, te sva uskladištenja, sve do konačne ugradbe.
</t>
  </si>
  <si>
    <t>U slučaju eventualnih nejasnoća treba se u prvom redu poslužiti odgovarajućim i važećim normativima (građevinske norme). Sve zidarske radove treba izvesti i obračunati po G.N. 301.</t>
  </si>
  <si>
    <t>a/ zidanje</t>
  </si>
  <si>
    <t>Zidati treba u potpuno horizontalnim redovima, a ležajne i sudarne reške moraju biti širine 10-15 mm. Pri zidanju ih treba dobro zapuniti odgovarajućom vrstom morta, a kod ploha koje će se ožbukati treba ostaviti prazninu u reškama do dubine od cca 2 cm od plohe zida, da bi se žbuka bolje uhvatila, ako troškovnikom nije drugačije određeno.</t>
  </si>
  <si>
    <t xml:space="preserve">Zidovi od opeke moraju imati slojeve potpuno horizontalne, s vertikalnim reškama koje se međusobno poklapaju.
</t>
  </si>
  <si>
    <t>Opeka za zidanje mora biti kvalitetna, dobro pečena te mora odgovarati kvaliteti propisanoj HRN-i. Zidanje fasadnom opekom izvesti točno prema uputama proizvođača opeke, kao i pravilno uskladištenje. Mort za zidanje mora odgovarati propisima HRN-i. Ukoliko su neke od odredbi ovih općih uvjeta u koliziji sa HRN-ma, vrijede odredbe HRN.</t>
  </si>
  <si>
    <t>Elementi izgrađeni od porobetona (Ytong plan blokovi i planploče) zidaju se točno po uputi proizvođača elemenata, koristeći isključivo materijale i alate koji su tehnologijom predviđeni. Zidanje se izvodi samo odgovarajućim (ljepilom) mortom.</t>
  </si>
  <si>
    <t>Mort naveden kao produžni, ustvari je produžni vapneni mort, a opeke i blok opeke izvedene su od pečene gline.</t>
  </si>
  <si>
    <t>b/ žbukanje</t>
  </si>
  <si>
    <t>Pijesak za žbuku mora biti bez humusa i drugih nečistoća, ne deblji od 3 mm, dok se kod štrcane žbuke dozvoljava i promjer zrna do 6 mm. Najveća veličina zrna ovisi o debljini sloja žbuke. Maksimalni promjer zrna ne smije prijeći 1/3 propisane debljine žbuke. Najfinijeg pijeska sa promjerom do 0,25 mm neka bude 15-30% pijeska po težini. Ukoliko prirodni sastav pijeska ne odgovara prethodno spomenutim uvjetima, pijesak treba prosijavati. Vapno može biti gašeno ili hidratizirano, ako nije drugačije navedeno.</t>
  </si>
  <si>
    <t>Za pripremu cementnih ili produžno vapnenih mortova treba uporabiti isključivo portland cement. Voda za gašenje vapna i spravljanje mortova mora biti čista.</t>
  </si>
  <si>
    <t>Prije nego se počne žbukati, potrebno je izvršiti predradnje čišćenja ploha i čišćenja i ispuhivanja fuga, kvašenje zidne površine vodom, te špricanje cem. mortom 1:1. Ako je zbog kiše ploha zida isuviše mokra, žbukanje treba odgoditi sve dok ploha zida ne bude dovoljno suha. Žbukanje se ne smije vršiti dok je temperatura prostora previsoka ili preniska, da žbuka ne bi ispucala.</t>
  </si>
  <si>
    <t>Elementi izgrađeni od porobetona (Ytong plan blokovi i planploče) žbukaju se samo žbukom koju preporuča proizvođača porobetona. Unutarnja žbuka preporuča se  jednoslojna debljine 8 mm. Fasadna žbuka je jednoslojna debljine 12 mm. Preporuča se strojna izvedba žbuke.</t>
  </si>
  <si>
    <t xml:space="preserve">Za potrebe žbukanja koristiti omjere : </t>
  </si>
  <si>
    <t>Produžni cem.mort 1:2:5 – za žbukanje zidova i fasade, zidanje zidova ispune i pregradnih zidova debljine ½ opeke</t>
  </si>
  <si>
    <t>Cementni mort 1:4 – za pačokiranje</t>
  </si>
  <si>
    <t>Cementni mort 1:3 – za cementnu glazuru podova i ugradbu željeznih predmeta</t>
  </si>
  <si>
    <t>Prije nego se počne žbukati potrebno je izvršiti predradnje čišćenja ploha, i čišćenja i ispuhivanja fuga, kvašenje zidne površine vodom, te špricanje cem. mortom 1:1. Ako je zbog kiše ploha zida isuviše mokra, žbukanje treba odgoditi sve dok ploha zida ne bude dovoljno suha. Žbukanje se ne smije vršiti dok je temperatura prostora previsoka ili preniska, da žbuka ne bi ispucala. Ravnost mora biti u skladu sa propisanim tolerantnim odstupanjima prema DIN 18202, s tim da su mjerodavni uvijek stroži zahtjevi. Skela za visine preko 1,5m uključena je u jediničnoj cijeni radova.</t>
  </si>
  <si>
    <t>Preporučuje se rad sa gotovim žbukama sa tipom žbuke definiranom prema stavci troškovnika.</t>
  </si>
  <si>
    <t>Za unutarnje dijelove konstrukcije od betona  na kojima je predviđeno žbukanje vapneno- cementna žbuka VC40 prvo se nanosi očvrsli cem. špric u debljini 15 mm. Nakon djelomičnog učvršćivanja, u pravilu drugi dan, VC 40 navlažiti vodom i zafilcati. Na spojevima kutova ugraditi kutni profil i obraditi spoj staklenom mrežicom.</t>
  </si>
  <si>
    <t>Zatvaranje prodora i šliceva može se posebno obračunati samo u slučaju ako su isti odštemani u već požbukanim zidovima.</t>
  </si>
  <si>
    <t>Za poravnanje bet. stropova u debljini 2-3 mm koristiti glet masu za beton uz prethodno nanošenje kontakt grunda. Ako je potrebno nanijeti deblji sloj od 5 mm, koristiti betonfiks koji se može nanositi do debljine 20 mm, koji se po nanošenju zafilca spužvastom gladilicom i zagleta.</t>
  </si>
  <si>
    <t>c/ estrisi</t>
  </si>
  <si>
    <t>Cijenom obuhvatiti svo potrebno gradivo i rad za izradu kompletne podloge s tim da će se posebno iskazati cijena za podpodlogu ( eks. Polistiren, pe folija ), a posebno cijena za gradivo  i rad završnog sloja.</t>
  </si>
  <si>
    <t>Cem. estrih ( plivajući pod ) izrađuje se nakon što su izrađeni pregradni zidovi. Kod zidova od knaufa upotrebljavati vanjsku ploču impregniranu  grund premazom  na mjestima gdje postoji mogućnost ovlaženja ploče tijekom radova ( izrada estriha, postavljanje podnih i zidnih keramičkih i kamenih obloga.</t>
  </si>
  <si>
    <t xml:space="preserve">Postupak izrade podloge u svim prostorima je jednak osim što variraju debljine estriha. Priprema i čišćenje podloge uključeno je u jedinične cijene. Prethodno se  kao  zvučnu izolaciju na gotovu AB ploču treba postaviti izolacijski materijal – ekspandirani  polistiren u debljini predviđenoj projektom. </t>
  </si>
  <si>
    <t xml:space="preserve">Ekspandirani  polistiren mora imati gustoću 15 kg/ m³ uz dinamičke module elastičnosti E din= 5,60N/m³. U fizikalnom smislu mora biti potpuno stabilan sa dokazom da je odležao min. 180 dana od dana proizvodnje. Vlažnost ne  smije prelaziti  7% od težine ploče. </t>
  </si>
  <si>
    <t>Prigušni sloj  potrebito je izvesti i okomito uz  zidove do visine gotovog poda sa pločama ekspandiranog polistirena debljine 1 cm ili sa trakom ethafoam-a, a kod svih prodora kroz podlogu spoj riješiti trajno el. kitom.</t>
  </si>
  <si>
    <t>Kao razdjelnu ravninu između prigušnog sloja i cem. estriha postaviti  tanku PE foliju  koja mora biti odignuta  i uz okomice prigušnog sloja.Preklopi folije moraju u svakom smjeru biti min. 20 cm. Debljina PE folije iznosi 0,02 cm.</t>
  </si>
  <si>
    <t>Cementni estrih mora odgovarati po kakvoći izvedbe standardu DIN 18560. Površina cementnog estriha mora pokazivati dobru prionljivost bez prisutnosti štetnih sastojaka ( cem. kore, ulja, masnoće, praha i sl. ) Prijanjajuća čvrstoća površine podloga mora biti barem 1,0N/mm². Tlačna, savijajuća i prijanjajuća čvrstoća trebaju odgovarati očekivanim opterećenjima i namjeni površine. U skladu sa DIN 18365, cem. estih primjeran je za oblaganje kod preostatka vlage najviše  2 CM %.</t>
  </si>
  <si>
    <t xml:space="preserve">Za gornji plašt, estrih, mora biti primjenjena bet. smjesa od agregata max. veličine zrna do 8 mm, s učešćem frakcije od 0-3 mm do max. 30 % težinskih postotaka. </t>
  </si>
  <si>
    <t>Cem. estrih potrebno je armirati polipropilenskim vlaknima u tež. omjeru po naputku proizvođača za MB  30. Primjenom ovih vlakana izbjegava se posebna izrada dilatacijskih razdjelnica, a podloga je lakša za izvođenje. Formiranje radnih i dilatacijskih razdjelnica uključeno je u jediničnoj cijeni estriha.razdjelnice formirati odmah nakon izvedbe na potrebnim razmacima i na prelazima gdje je to neophodno – npr. vrata, itd.</t>
  </si>
  <si>
    <t>Sve pukotine koje se pojave mimo izrađenih razdjelnica dužan je sanirati izvođač estrih a o svom trošku, zarezivanjem estriha poprečno na fugu pod kutem od 45º, te ugradnjom čeličnih rebrastih tipli u epoksidnoj smoli. Navedena sanacija ne smije imati odstupanja od postojeće površine estriha.</t>
  </si>
  <si>
    <t>Završnu površinu estriha dobro strojno zagladiti da je pripravna za izravno postavljanje završne obloge. Ravnost mora biti u skladu sa propisanim tolerantnim odstupanjima prema DIN 18202, odnosno  na duljini 5,0 m može odstupati do 0,2 cm, a poprečni pad najviše do 0,1 %. Izrada estriha u padu uključena je u jediničnu cijenu.</t>
  </si>
  <si>
    <t>Po završetku plivajućeg poda od cem. estriha potrebno je zapisnički preuzeti izvedenu podlogu i to tako da budu prisutni nadzorni inženjer, izvođač estrih podloge i podopolagač završnog sloja. U slučaju da se mjerenjem utvrde neravnine veće od odzvoljenih odstupanja, poravnanje izvršiti samonivelirajućim masama  tiksotropnim izravnavajućim mortom s ultrabrzim vezanjem za izravnavanje i saniranje lokalnih neravnina podova i stubišta ( spremnim za daljnju obradu nakona 4 sata ). U slučaju pukotina neophodno je izvesti sanaciju istih kao što je gore navedeno. Poravnanje i sanacija pukotina ide na teret izvođača cem. estriha.</t>
  </si>
  <si>
    <t>d/ ostalo</t>
  </si>
  <si>
    <t>Pri izvedbi radova treba se strogo pridržavati važećih normativa, teh. uvjeta i pravilnika za izvedbu zidarskih radova, a u kvaliteti po nacrtima, detaljima i opisu iz odgovarajuće stavke troškovnika.
Odgovarajući pravilnici i HRN-e u svezi zidarskih radova navedeni su u programu kontrole kvalitete.
Radovi vezani uz dobavu i postavu raznih instalacionih kanala, kao i razni pomoćni radovi oko štemanja, podziđivanja, zalijevanja, sidrenih profila i ugradbi istih kao i drugo nisu uključeni u ovom troškovniku, već su predmet posebnog troškovnika proizvođača kanala. Isto se odnosi i na sve uzidane elemente u sklopu navedenih kanala.</t>
  </si>
  <si>
    <t>IZOLATERSKI RADOVI - GRAĐEVINSKO-OBRTNIČKI RADOVI</t>
  </si>
  <si>
    <t>Hidroizolaciju ravnih ploha obvezno treba izvesti tako da se spriječi prodor vode izvan sistema odvodnje u svezi odredbi HRN U.N9.053, odnosno da pri topljenju leda i snijega voda ne prodire u građevinu, u svezi odredbi HRN U.N9.054.</t>
  </si>
  <si>
    <t>Ako  se zgrada gradi u vodozaštitnom području treba predvidjeti takve materijale i izolacije koje ne djeluju agresivno na vodu.</t>
  </si>
  <si>
    <r>
      <t>Pri radu se treba obvezno pridržavati odredbi HRN EN , ali se postavlja dodatni zahtjev (izvan HR normi koje se primijenjuju): postojanost izolacionog materijala na niskim temperaturama do -10</t>
    </r>
    <r>
      <rPr>
        <vertAlign val="superscript"/>
        <sz val="10"/>
        <rFont val="Calibri"/>
        <family val="2"/>
        <charset val="238"/>
        <scheme val="minor"/>
      </rPr>
      <t>o</t>
    </r>
    <r>
      <rPr>
        <sz val="10"/>
        <rFont val="Calibri"/>
        <family val="2"/>
        <charset val="238"/>
        <scheme val="minor"/>
      </rPr>
      <t>C, uz zadržavanje nazivne čvrstoće na kidanje u oba smjera u približno jednakoj veličini.</t>
    </r>
  </si>
  <si>
    <t>Glede navedenih kvaliteta materijala definiranih troškovnikom, ponuđači mogu ponuditi i druge vrste materijala i radova prema svojoj tehnologiji i mogućnostima, ali samo uz suglasnost projektanta i ako zadovoljavaju odredbe HRN-i. Ovo se odnosi posebice na rješavanje detalja izolacija u dilatacijama.</t>
  </si>
  <si>
    <t>Rješenja načina izvedbe i svih detalja u vezi izolatarskih radova mora izvođač obvezno predočiti projektantu i tek nakon ovjere istih od strane projektanta može pristupiti izvedbi radova. Izrada rješenja neće se posebno platiti već predstavlja trošak i obvezu izvođača.</t>
  </si>
  <si>
    <t>Prilikom izvođenja izolacija mora se izvođač striktno pridržavati usvojenih i od strane projektanta ovjerenih detalja.</t>
  </si>
  <si>
    <t>Sve radove u svezi izvedbe detalja, horizontalnih i vertikalnih slojeva izolacije koji se izvode po odabranom specifičnom proizvođaču, treba obvezno izvesti po detaljima i tehnološkim rješenjima istog. To se odnosi kako na korištenje materijala tako i na uporabu odgovarajućeg alata. Glede specifičnosti gore navedenih radova, izvođač je dužan prije davanja ponude obvezno se upoznati s načinom i detaljima izvođenja izolacija koji su opisani ovim troškovnikom, te s tehnologijom i specifičnostima izvođenja radova odabranog proizvođača. Sve eventualne nejasnoće i nedoumice izvođač je dužan dogovoriti i uskladiti s projektantom prije davanja ponude. Nikakvi naknadni zahtjevi neće se moći uvažiti.</t>
  </si>
  <si>
    <t>Izolaciju treba izvoditi na suhu, čistu, odmašćenu i ravnu podlogu, a radove treba uskladiti s radovima na limariji, gdje se lim i dilatacioni detalji izvode u sklopu slojeva izolacije. Ako se posebno ne navodi, lim u sklopu slojeva bitumenske izolacije treba dobro zaliti vrućom bitumenskom masom ili prema detalju izvedbe.</t>
  </si>
  <si>
    <t>Nakon izvedbe svakog sloja izolacije (parna brana, toplinska izolacija, hidroizolacija i drugo) treba isti pregledati nadzorni inženjer i tek se nakon pozitivnog mišljenja i upisa u građevinski dnevnik može izvođač nastaviti s daljnjim radom. Nepravilno ili nekvalitetno izvedene slojeve mora izvođač na svoj trošak ukloniti i izvesti pravilno.</t>
  </si>
  <si>
    <t>U sklopu stavke treba slojeve izolacije (osim toplinske, gdje to nije drugačije navedeno troškovnikom) izvesti povijene uz bočne vertikalne ili kose plohe visine do 15 cm bez posebne naplate, u cijeni m2 tlocrtne izolacije.</t>
  </si>
  <si>
    <t>Gdje je potrebno, treba izvođač izvesti i holkere visine 15-30 cm i obračunati ih u m2 razvijene površine izolacije, ako troškovnikom nije drugačije određeno. Veća visina slojeva izolacije (od 30 cm) obračunava se u posebnim stavkama.</t>
  </si>
  <si>
    <r>
      <t>Ukoliko nije predviđen poseban detalj, holkere treba izvesti od traka ekspandiranog polistirena ili sl. rezanim pod 45</t>
    </r>
    <r>
      <rPr>
        <vertAlign val="superscript"/>
        <sz val="10"/>
        <rFont val="Calibri"/>
        <family val="2"/>
        <charset val="238"/>
        <scheme val="minor"/>
      </rPr>
      <t>o</t>
    </r>
    <r>
      <rPr>
        <sz val="10"/>
        <rFont val="Calibri"/>
        <family val="2"/>
        <charset val="238"/>
        <scheme val="minor"/>
      </rPr>
      <t>, kaširanih bit. ljepenkom (iste kvalitete bitumena kao u slojevima izolacije) tako da se dobije kutni element trokutastog presjeka, visine 5-7 cm ili po detalju. Tako izveden holker se onda prevlači slojevima izolacije. Gore navedeno treba obračunati u jediničnoj cijeni m2 izolacije ako isto nije posebno navedeno u stavci troškovnika.</t>
    </r>
  </si>
  <si>
    <t>Tako izveden prelazni detalj sa svim slojevima izolacije treba završno zaštititi. Ukoliko nije predviđen poseban detalj, treba izvesti holker cementnim mortom 1:1, M-10, deb. oko 3-4 cm, po HRN U.M2.010, armiran pocinčanom rabic mrežom, dilatiran svaka 2 m. Sve navedeno treba uračunati u jediničnu cijenu m2 izolacije.</t>
  </si>
  <si>
    <t>Sve spojeve plastičnih (PE, TPO ili PVC) folija treba variti vrućim zrakom ili spjati samoljepivom trakom širine minimalno 4 cm, odnosno izvesti po detalju izolacije, sve bez posebne naplate.</t>
  </si>
  <si>
    <t>Cijenom izvedbe radova treba obvezno uključiti dobavu svih materijala koji se ugrađuju i koriste (osnovne i pomoćne materijale), sav potreban rad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</si>
  <si>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U cijeni treba također uključiti izvedbu i obradu slojeva izolacije po detaljima kod prelaza, lomova i  sudara ploha, završetka slojeva izolacija, oko raznih šahtova, kanala i prodora kroz slojeve izolacija, ugradbu raznih rubnih traka, putz lajsni i slično, sve do potpune gotovosti i funkcionalnosti. Svi materijali moraju imati propisanu atestnu dokumentaciju.</t>
  </si>
  <si>
    <t>Svi materijali za izolaciju krova, podova i zidova trebaju odgovarati važećim tehničkim propisima i to:</t>
  </si>
  <si>
    <t>* Pravilnik o tehničkim mjerama i uvjetima za ugljikovodične hidroizolacije krovova i terasa (Sl. list br. 26/89) HRN U.F2.024.</t>
  </si>
  <si>
    <t>* Pravilnik o tehničkim mjerama i uvjetima za nagibe krovnih ploha (Sl. list br. 26/64)</t>
  </si>
  <si>
    <t>* Pravilnik o tehničkim normativima za projektiranje i izvođenje završnih radova u građevinarstvu (Sl. list br. 21/90)</t>
  </si>
  <si>
    <t>Materijal za hidroizolaciju mora odgovarati važećim standardima:</t>
  </si>
  <si>
    <t>HRN U.M3.220   Sirovi krovni kartoni</t>
  </si>
  <si>
    <t>HRN U.M3.226   Bitum. traka s uloškom od sirovog krovnog kartona, uvjeti i kvaliteta</t>
  </si>
  <si>
    <t>HRN U.M3.231   Bitum. traka s uloškom od staklenog voala</t>
  </si>
  <si>
    <t>HRN U.M3.224   Jednostrana obloženaaluminijska folija, uvjeti i kvaliteta</t>
  </si>
  <si>
    <t>HRN U.M3.230   Bitum. traka s uloškom od alum. folije</t>
  </si>
  <si>
    <t>HRN U.M3.240   Hidroiz. materijal na osnovu organskih rastvarača za hladni postupak</t>
  </si>
  <si>
    <t>HRN U.M3.242   Hidroiz. materijal na osnovu bitumenskih emulzija za hladni postupak</t>
  </si>
  <si>
    <t>HRN U.M3.244   Hidroiz. materijal za topli postupak</t>
  </si>
  <si>
    <t>HRN G.C8.520   Opće odredbe za ispitivanje folija</t>
  </si>
  <si>
    <t>HRN  U.M2.010  Bitumeni za kolnike za topli postupak</t>
  </si>
  <si>
    <t>HRN  B.H4.050   Bitumeni za ind. svrhe za topli postupak</t>
  </si>
  <si>
    <t>HRN  U.M3.234, bit. traka sa uloškom od staklene tkanine</t>
  </si>
  <si>
    <t>HRN EN13967  Savitljive hi trake - plastične i elastomerne trake za zaštitu od vlage i vode iz tla</t>
  </si>
  <si>
    <t>HRN EN13967:2005/A1  Savitljive hi trake - plastične i elastomerne trake za zaštitu od vlage i vode iz tla</t>
  </si>
  <si>
    <t>HRN EN - norme koje su preuzete iz normizacijskog sustava CEN/CENELEC-a za membrane i geotekstil kao mjerodavne norme:
- HRN EN 13707:2005+A1:2008 
- HRN EN 13859-1:2005
- HRN EN 13859-2:2005 
- HRN EN 13956:2005+AC:2008 
- HRN EN 13967:2005+A1:2008 
- HRN EN 13969:2005+A1:2008
- HRN EN 13970:2005+A1:2008 
- HRN EN 13984:2005+A1:2008
- HRN EN 14909:2008
- HRN EN 14967:2008
  HRN EN 13249:2002+A1:2005 
- HRN EN 13250:2002+A1:2005 
- HRN EN 13251:2002+A1:2005 
- HRN EN 13252:2002+A1:2005 
- HRN EN 13253:2002+A1:2005 
- HRN EN 13254:2002+AC:2004+A1:2005 
- HRN EN 13255:2002+AC:2004+A1:2005
- HRN EN 13256:2002+AC:2004+A1:2005 
- HRN EN 13257:2002+AC:2004+A1:2005 
- HRN EN 13265:2002+AC:2004+A1:2005
- HRN EN 13361:2005+A1:2008
- HRN EN 13362:2005
- HRN EN 13491:2005+A1:2008 
- HRN EN 13492:2005+A1:2008 
- HRN EN 13493:2005</t>
  </si>
  <si>
    <t>Ukoliko se za izolaciju upotrebljava materijal koji ne odgovara navedenim propisima izvođač radova mora predočiti ateste i odrediti prema kojim su standardima izvršena ispitivanja.</t>
  </si>
  <si>
    <t>Pri tome se mora uzeti u obzir slijedeće:</t>
  </si>
  <si>
    <t>Hidroizolacija mora izdržati otpornost na hidrostatski tlak prema izvješću geomehaničkog elaborata.</t>
  </si>
  <si>
    <t>Kod izrade hidroizolacije treba se u potpunosti pridržavati uputstva proizvođača materijala, kako u pogledu pripreme podloge, svih faza rada, zaštite izvedene izolacije, te uvjeta rada (atmosferskih prilika, temperatura i sl.). Kod pripreme podloge za sve vrste izolacija potrebno je površinu zida ili poda dobro očistiti od svih nečistoća, prašine, krhotina i masnoća, a eventualne veće neravnine kod betonskih površina zapuniti mortom za izravnanje.</t>
  </si>
  <si>
    <t>Sav materijal i način izvedbe izolacije mora zadovoljiti postojeće tehničke propise i HRN standarde ili druge standarde ako je tako definirano u stavci troškovnika.</t>
  </si>
  <si>
    <t>Za izvedbu PVC, TPO izolacija treba primjenjivati sve detalje po proizvođačkoj specifikaciji i uz hrvatske ateste. Svi detalji uz opšave i prelazni komadi potrebni za punu gotovost po detaljima proizvođača sastavni su dio stavke plohe koja se izvodi.</t>
  </si>
  <si>
    <t>Za izvedbu izolacija na bazi cementa, sve detalje izvoditi prema proizvođačkoj specifikaciji i uz hrvatske ateste. Primjena mrežica i dizanje na zidove prema proizvođačkoj specifikaciji.</t>
  </si>
  <si>
    <t>Kompletna manipulacija i uskladištenje izolacionih traka vrši se u vertikalnom položaju.</t>
  </si>
  <si>
    <t>Sav materijal za izolaciju treba biti prvorazredne kvalitete i odgovarati postojećim propisima i standardima HRN-a:</t>
  </si>
  <si>
    <t>Ukoliko je opis koje stavke izvođaču nejasan, treba pravovremeno, prije predaje ponude, tražiti objašnjenje projektanta. Eventualne izmjene materijala te načina izvedbe tokom gradnje moraju se izvršiti isključivo pismenim dogovorom sa projektantom i nadzornim inženjerom.  Sve više radnje, koje neće biti na taj način utvrđene, neće se priznati u  obračunu.</t>
  </si>
  <si>
    <t>Ukoliko  se  stavkom  troškovnika  traži  materijal koji  nije  obuhvaćen  propisima, ima  se  u svemu  izvesti  prema  uputama  proizvođača, te uz  garanciju  i  ateste  za to ovlaštenih  ustanova.</t>
  </si>
  <si>
    <t>Ukoliko  se  naknadno  ustanovi  tj.  pojavi  vlaga  zbog  nesolidne  izvedbe, ne dozvoljava  se krpanje, već  se  mora  ponovo  izvesti  izolacija  cijele  površine  na trošak  izvođača. Izvođač  mora  u  tom  slučaju  o  svom  trošku  izvesti  i  popraviti pojedine  građevinske  i  obrtničke  radove, koji  se  prilikom  izvedbe  oštete  ili  se moraju  demontirati.</t>
  </si>
  <si>
    <t>Obračun  se  vrši  prema  postojećim  normama  GN - 301.5.</t>
  </si>
  <si>
    <t>Hidroizolacija ljepenkama i bitumenskim masama</t>
  </si>
  <si>
    <t>Svi preklopi traka ljepenke moraju biti min 10 cm i premazani vrućom bitumenskom masom. Ukoliko se u stavci troškovnika traži druga širina preklopa, ima se po tome postupiti. Spajanje vršiti zagrijavanjem pomoću plamenika. Ovisno o detalju pri polaganju izolacije uz zidove istu treba uzdići vertikalno 15-20 cm  što se ne plaća posebno, već je to dio izolacije.</t>
  </si>
  <si>
    <t>Kod polaganja bitumenskih masa za izolaciju iste treba zagrijati do propisane temperature, prema uputstvu proizvođača, te mora biti otporna na tu temperaturu ukoliko se u samoj stavci troškovnika, obzirom na klimatske prilike, ne traži veća temperatura otpornosti ili se primjenjuje druga izolacija sa drugim svojstvima. Prije polaganja hidroizolacije provjeriti kvalitetu podloge.</t>
  </si>
  <si>
    <t xml:space="preserve">Hidroizolacija PVC, TPO folijom </t>
  </si>
  <si>
    <t xml:space="preserve">Kod polaganja hidroizolacije PVC, TPO folijom potrebno je osigurati izvedbu svih slojeva prema uputstvu proizvođača. Za ravni tzv. obrnuti krov treba izvesti beton za pad na stropnoj konstrukciji s površinom koja mora biti ravna, suha, bez oštrih ispupčenja, brazgotina i gnijezda. Eventualne fuge u podlozi moraju biti zapunjene kitom, odnosno mortom za reprofiliranje i u istoj ravnini s podlogom. Kod polaganja izolacije u podu na tlu sistemom tzv. obrnutog poda izolacija se može položiti na sloj šljunka ispod podne ploče uz uvjet polaganja sloja filca, dok podlogu od nasipa tucanika treba prethodno izravnati slojem mršavog betona da bi se spriječilo probijanje izolacije oštrim rubovima kamena. Kod primjene u krovu trake se trebaju štititi slojem šljunka ili sl. </t>
  </si>
  <si>
    <t>Toplinska izolacija</t>
  </si>
  <si>
    <t>Tehnička svojstva građevnih proizvoda namijenjenih za ugradnju u zgradu u svrhu uštede toplinske energije i toplinske zaštite (u daljnjem tekstu: građevni proizvodi) ovisno o vrsti građevnog proizvoda, moraju ispunjavati opće i posebne zahtjeve bitne za krajnju namjenu u zgradi i moraju biti specificirana prema normama HRN EN 13162:2002 do HRN EN 13171:2002, EN 14509:2004, HRN EN 13499:2004, HRN EN 13500:2004 i HRN EN 1745:2003 ili prema tehničkim dopuštenjima donesenim odnosno preuzetim u skladu sa Zakonom o gradnji.</t>
  </si>
  <si>
    <t>Materijali za toplinsku izolaciju moraju zadovoljavati slijedeće norme:</t>
  </si>
  <si>
    <t>Tvornički izrađeni proizvodi od mineralne vune HRN EN 13162:2002</t>
  </si>
  <si>
    <t>Tvornički izrađeni proizvodi od ekspandiranog polistirena HRN EN 13163:2002</t>
  </si>
  <si>
    <t>Tvornički izrađeni proizvodi od ekstrudirane polistirenske pjene HRN EN 13164:2002 ; HRN EN 13164/A1:2004</t>
  </si>
  <si>
    <t>Tvornički izrađeni proizvodi od tvrde poliuretanske pjene HRN EN 13165:2002 ; HRN EN 13165/A1:2004</t>
  </si>
  <si>
    <t>Tvornički izrađeni proizvodi od ćelijastog (pjenastog) stakla HRN EN 13167:2002 ; HRN EN 13167/A1:2004</t>
  </si>
  <si>
    <t>Tvornički izrađeni proizvodi od drvene vune HRN EN 13168:2002 ; HRN EN 13168/A1:2004</t>
  </si>
  <si>
    <t>Tvornički izrađeni proizvodi od drvenih vlakana HRN EN 13171:2002 ; HRN EN 13171/A1:2004</t>
  </si>
  <si>
    <t>HRN EN - norme koje su preuzete iz normizacijskog sustava CEN/CENELEC-a za toplinske izolacije kao mjerodavne norme:
- HRN EN 13162:2002+AC:2007 
- HRN EN 13163:2002+AC:2007 
- HRN EN 13164:2002+A1:2004+AC:2007
- HRN EN 13165:2002+A1:2004+A2:2004+AC:2007 
- HRN EN 13166:2002+A1:2004+AC:2007
- HRN EN 13167:2002+A1:2004+AC:2007
- HRN EN 13168:2002+A1:2004+AC:2007
- HRN EN 13169:2002+A1:2004+AC:2007 
- HRN EN 13170:2002+AC:2007
- HRN EN 13171:2002+A1:2004+AC:2007
- HRN EN 14063-1:2008 
- EN 14316-1:2004 
- EN 14317-1:2004
- EN 14933:2007
- EN 14934:2007
- HRN EN 13950:2008</t>
  </si>
  <si>
    <t>U jediničnoj cijeni sadržano je:</t>
  </si>
  <si>
    <t>* priprema podloge za izvedbu izolacije čišćenjem, prednamazima i sl.</t>
  </si>
  <si>
    <t>* sav rad, grijanje mase, premazi, krojenje traka i sl.</t>
  </si>
  <si>
    <t>* sav materijal, izolacijski i spojni</t>
  </si>
  <si>
    <t>* sva pomagala pri radu te dovoz i odvoz istih</t>
  </si>
  <si>
    <t>* nadoknada eventualnih oštećenja drugim učesnicima u izgradnji,</t>
  </si>
  <si>
    <t>* čišćenje nakon izvedenog rada</t>
  </si>
  <si>
    <t>* atesti materijala.</t>
  </si>
  <si>
    <t>Ovi  opći  uvjeti  se  mijenjaju  ili  nadopunjuju  opisom  pojedine stavke troškovnika.</t>
  </si>
  <si>
    <t>Prije  montaže  na  gradilištu,  izvođač  je  dužan  izraditi  razradu  detalja  izrade, odnosno  ugradbe, pridržavajući  se  pravila  dobrog  zanata  i  uvažavajući  klimatske uvjete, te  ih dati na  ovjeru  projektantu  i  nadzornom  inženjeru.</t>
  </si>
  <si>
    <t>Za  atestirane  detalje  proizvođača  nije  potrebna  suglasnost  projektanta - ovo  se  ne odnosi  na  posebne  detalje, koji  su  projektom  već definirani.</t>
  </si>
  <si>
    <t>LIMARSKI RADOVI - GRAĐEVINSKO-OBRTNIČKI RADOVI</t>
  </si>
  <si>
    <t xml:space="preserve">Prije početka izvedbe radova, izvođač je obvezan predočiti projektantu detalje izvedbe i savijanja limova, i tek po odobrenju i nakon ovjere istih od strane projektanta radovi može pristupitit izvedbi radova. Izrada rješenje neće se posebno platiti već predstavlja trošak i obvezu izvođača.
</t>
  </si>
  <si>
    <t>Sve radove u svezi izvedbe limarije koje se izvode po odabranom specifičnom proizvođaču, treba obvezno izvesti po detaljima i tehnološkim rješenjima istog. To se odnosi kako na korištenje materijala tako i na uporabu odgovarajućeg alata. Glede specifičnosti gore navedenih radova, izvođač je dužan prije davanja ponude obvezno se upoznati s načinom i detaljima izvođenja limarije koji su opisani ovim troškovnikom, te s tehnologijom i specifičnostima izvođenja radova odabranog proizvođača. Sve eventualne nejasnoće i nedoumice izvođač je dužan dogovoriti i uskladiti s projektantom prije davanja ponude. Nikakvi naknadni zahtjevi neće se moći uvažiti.</t>
  </si>
  <si>
    <t>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</si>
  <si>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U cijeni treba također uključiti izvedbu i obradu raznih detalja limarije kod spojeva, prijelaza, lomova i sudara ploha, završetaka limarije i drugo, sve obvezno usklađeno sa drugim različitim materijalima i radovima uz limariju, do potpune gotovosti i funkcionalnosti.</t>
  </si>
  <si>
    <t>Na spoju lima i podloge (beton, žbuka, drvo i dr.) treba obvezno postaviti sloj krovne ljepenke po cijeloj površini spoja, i uračunati u jediničnu cijenu. Sve vidljive spojeve lima i betonskih ili ožbukanih fasadnih ploha treba obvezno brtviti po cijeloj dužini spoja trajno elastičnim (plastičnim) bezbojnim kitom, i uračunati u jediničnu cijenu. Sve spojeve lima treba obvezno izvesti nepropusno. Plohe izvedene limom moraju biti izvedene pravilno i u ravnini, po nagibima odvodnje i kosinama definiranim u projektu.</t>
  </si>
  <si>
    <t xml:space="preserve">Sve spojeve lima ili nosača lima od plosnog željeza i fasadnih ploha treba izvesti vrlo pažljivo da se ne ošteti fasadna ploha. Ukoliko do toga ipak dođe oštećenje treba popraviti izvođač na svoj trošak.
</t>
  </si>
  <si>
    <t>U cijeni izvedbe treba obavezno uzeti i sva manja potrebna štemanja šliceva nužna za ugradbu i savijanje lima i izvedbu detalja, kao i sva sitnija štemanja ploha te potrebne popravke i zapunjavanja nastalih međuprostora i pukotina cem. mortom. Sve potrebne radne skele u cijeni.</t>
  </si>
  <si>
    <t>Oblaganje vanjskih dijelova zgrada limom mora se izvesti u svezi odredbi HRN U.N9.055..</t>
  </si>
  <si>
    <t>3.2.</t>
  </si>
  <si>
    <t>4.1.</t>
  </si>
  <si>
    <t>LIMARSKI RADOVI</t>
  </si>
  <si>
    <t>Sve limarske radove izvesti točno prema opisu u troškovniku, tamo gdje je to projektom predviđeno. Materijali moraju zadovoljavati odgovarajuće propise i standarde:</t>
  </si>
  <si>
    <t>PDV 25%</t>
  </si>
  <si>
    <t>SVEUKUPNO</t>
  </si>
  <si>
    <r>
      <t xml:space="preserve">NAPOMENA 3: </t>
    </r>
    <r>
      <rPr>
        <b/>
        <sz val="10"/>
        <rFont val="Calibri"/>
        <family val="2"/>
        <charset val="238"/>
        <scheme val="minor"/>
      </rPr>
      <t>Izvođač je dužan u cijenu radova uključiti sve potrebne zaštite dijelova gradilišta koji nisu predmetom radova od oštećenja i prljanja, odvajanje prostora rada od ostatka prostora, izvedba daščanih prijelaza i sl.</t>
    </r>
  </si>
  <si>
    <t xml:space="preserve">
Prije početka radova, izvođač je obavezan postaviti i instalirati sve privremene objekte, zaštitne ograde, opremu i instalacije potrebne za normalno izvođenje radova te iste ukloniti s gradilišta nakon završetka radova.</t>
  </si>
  <si>
    <t>U postupku rušenja – uklanjanja postojećih građevina ili dijela istih, rad mora biti organiziran tako da se poštuju svi propisi zaštite na radu, a izvršioci – djelatnici moraju biti upoznati s njima i primjenjivati ih u potpunosti.</t>
  </si>
  <si>
    <t>Nakon rušenja i odvoza otpada i građevinske šute, mjesto izvođenja radova se mora dovesti u uredno stanje, a sa ulične strane javna prometna površina se mora očistiti i dovesti u prvobitno stanje.</t>
  </si>
  <si>
    <t>4.2.</t>
  </si>
  <si>
    <t>HRN U.F2.024/80 - Završni radovi u građevinarstvu. Tehnički uvjeti izvođenja izolacijskih radova na ravnim krovovima.</t>
  </si>
  <si>
    <t>Toplinske izolacije</t>
  </si>
  <si>
    <t>Sav upotrjebljeni materijal mora biti u skladu s postojećim propisima i standardima:</t>
  </si>
  <si>
    <t>Tehnički propis o uštedi toplinske energije i toplinskoj zaštiti u zgradama NN 128/15.</t>
  </si>
  <si>
    <t>HRN U.J6.151/82 – Akustika u građevinarstvu. Standardne vrijednosti za ocjenu zvučne izolacije,</t>
  </si>
  <si>
    <t>HRN U.J6.201/89 – Akustika u građevinarstvu. Tehnički uvjeti za projektiranje i građenje zgrada.</t>
  </si>
  <si>
    <t>Sav materijal mora odgovarati standardima koji se odnosi na proizvode ugrađene proizvode, te mora biti atestiran i imati  Izjavu o svojstvima i Certifikat o stalnosti svojstava. Atesti moraju biti na gradilištu, predočeni na eventualni zahtjev nadzorne službe. Uskladištenje materijala na gradilištu mora biti stručno i prema uputi proizvođača kako bi se isključila bilo kakva mogućnost propadanja.</t>
  </si>
  <si>
    <t>REKAPITULACIJA</t>
  </si>
  <si>
    <t>OSTALI RADOVI</t>
  </si>
  <si>
    <t>2.2.</t>
  </si>
  <si>
    <t>2.3.</t>
  </si>
  <si>
    <t>Obračun po kompletu.</t>
  </si>
  <si>
    <t>kompl</t>
  </si>
  <si>
    <t>GSKG d.o.o.</t>
  </si>
  <si>
    <t xml:space="preserve">RADOVI RUŠENJA I PRIPREMNI RADOVI  </t>
  </si>
  <si>
    <t>4.3.</t>
  </si>
  <si>
    <t>SANACIJA POSTOJEĆEG</t>
  </si>
  <si>
    <t>Doprema, postava, skidanje i otprema cijevne fasadne skele od bešavnih cijevi ili od gotovih montažnih elemenata tipa kao "H". Skelu je potrebno osigurati od prevrtanja sidrenjem u objekt. Izvedba prema statičkom proračunu sa svim elementima prema HT mjerama zaštite (higijensko-tehničke mjere zaštite). Oslanjanje skele na nosivu podlogu izvesti preko metalnih podložnih papuča, površine nalijeganja minimalno 250 cm2.  Minimalna širina skele iznosi 80 cm. Visina zaštitne ograde iznosi 100 cm, a elemente ograde postaviti na maksimalni razmak od 35 cm. U razini radne platforme uz zaštitnu ogradu potrebno je postaviti dasku minimalne visine 20 cm. Radnu platformu izvesti mosnicama od zdrave piljene crnogorične građe II. klase, minimalne širine 25 cm i minimalne debljine 4,8 cm, ili od odgovarajuće čelične oplate. Skelu treba od podnožja do vrha, kao i na krajevima, dijagonalno ukrutiti kosnicima pod kutom od 45°. Projekt skele i Dnevnik skele uračunat u cijenu.</t>
  </si>
  <si>
    <t xml:space="preserve">Obračun po m2 prema ortogonalnoj projekciji pročelja.  </t>
  </si>
  <si>
    <t>1.5.</t>
  </si>
  <si>
    <t>KOSOG KROVA</t>
  </si>
  <si>
    <t>IVANA RENDIĆA 29</t>
  </si>
  <si>
    <t>76-2025-IR</t>
  </si>
  <si>
    <t>Prosinac 2025.</t>
  </si>
  <si>
    <t>76-2025-S</t>
  </si>
  <si>
    <t>Sav otpad prevozi se i odlaže sukladno propisima o otpadu i komunalnom redu. Odlaganje na gradsku planirku predviđenu za prihvat takve vrste materijala.</t>
  </si>
  <si>
    <t>Pažljiva demontaža metalnog kontinuiranog snjegobrana. U cijenu uključen sav potreban rad, transport otpadnog materijala od kosog krova do deponije ispred objekta, utovar u kamion, odvoz na gradsku deponiju predviđenu za prihvat takve vrste materijala, istovar na deponiji, te plaćanje svih potrebnih davanja na deponiji.</t>
  </si>
  <si>
    <t>- opšavni lim sa pripadnim elementima do 40 cm r.š.</t>
  </si>
  <si>
    <t>Pažljiva demontaža satelitskih antena, kako se ne bi oštetili dimnjaci za koje su antene pričvršćene. U cijenu uključen sav potreban rad, satelitska antena sa svim pripadnim elektro kablovima i dijelovima, transport otpadnog materijala od kosog krova do deponije ispred objekta, utovar u kamion, odvoz na gradsku deponiju predviđenu za prihvat takve vrste materijala, istovar na deponiji, te plaćanje svih potrebnih davanja na deponiji.</t>
  </si>
  <si>
    <t>Demontaža postojećih limarskih opšava, sa pripadnim elementima, oko dimnjaka i krovnih prozora. U cijenu uključen sav potreban rad, ručno nošenje otpadnog materijala od ravnog krova do deponije ispred zgrade, utovar u kamion, transport i odvoz otpadnog materijala na deponiju predviđenu za prihvat takve vrste materijala uz sva davanja na deponiji.</t>
  </si>
  <si>
    <t>- dilatacijski lim sa pripadnim elementima do 35 cm r.š.</t>
  </si>
  <si>
    <t>Demontaža postojećih dilatacijskih limova (na krovu na spoju sa krovovima drugih ulaza - ulaz 27 i ulaz 31), sa pripadnim elementima. U cijenu uključen sav potreban rad, ručno nošenje otpadnog materijala od ravnog krova do deponije ispred zgrade, utovar u kamion, transport i odvoz otpadnog materijala na deponiju predviđenu za prihvat takve vrste materijala uz sva davanja na deponiji.</t>
  </si>
  <si>
    <t>1.6.</t>
  </si>
  <si>
    <t>- horizontalni limeni žlijeb sa pripadnim elementima (na sjevernoj strani 1 i na južnoj strani 1 žlijeb)</t>
  </si>
  <si>
    <t>- vertikalni limeni žlijeb sa pripadnim elementima (na sjevernoj strani 2 i na južnoj strani 2 žlijeba)</t>
  </si>
  <si>
    <r>
      <t xml:space="preserve">Demontaža postojećeg limenog horizontalnog žlijeba oborinske odvodnje </t>
    </r>
    <r>
      <rPr>
        <sz val="10"/>
        <rFont val="Symbol"/>
        <family val="1"/>
        <charset val="2"/>
      </rPr>
      <t>f</t>
    </r>
    <r>
      <rPr>
        <sz val="10"/>
        <rFont val="Calibri"/>
        <family val="2"/>
        <charset val="238"/>
        <scheme val="minor"/>
      </rPr>
      <t>160 mm sa svim pripadnim elementnima. U cijenu uključen sav potreban rad, ručno nošenje otpadnog materijala od ravnog krova do deponije ispred zgrade, utovar u kamion, transport i odvoz otpadnog materijala na deponiju predviđenu za prihvat takve vrste materijala uz sva davanja na deponiji.</t>
    </r>
  </si>
  <si>
    <r>
      <t xml:space="preserve">- limeni horizontalni žlijeb sa pripadnim elementima </t>
    </r>
    <r>
      <rPr>
        <sz val="10"/>
        <rFont val="Symbol"/>
        <family val="1"/>
        <charset val="2"/>
      </rPr>
      <t>f</t>
    </r>
    <r>
      <rPr>
        <sz val="10"/>
        <rFont val="Calibri"/>
        <family val="2"/>
        <charset val="238"/>
        <scheme val="minor"/>
      </rPr>
      <t xml:space="preserve"> 160</t>
    </r>
  </si>
  <si>
    <r>
      <t xml:space="preserve">- limeni vertikalni žlijeb sa pripadnim elementima </t>
    </r>
    <r>
      <rPr>
        <sz val="10"/>
        <rFont val="Symbol"/>
        <family val="1"/>
        <charset val="2"/>
      </rPr>
      <t>f</t>
    </r>
    <r>
      <rPr>
        <sz val="10"/>
        <rFont val="Calibri"/>
        <family val="2"/>
        <charset val="238"/>
        <scheme val="minor"/>
      </rPr>
      <t xml:space="preserve"> 160</t>
    </r>
  </si>
  <si>
    <r>
      <t xml:space="preserve">Demontaža postojećeg limenog vertikalnog žlijeba oborinske odvodnje </t>
    </r>
    <r>
      <rPr>
        <sz val="10"/>
        <rFont val="Symbol"/>
        <family val="1"/>
        <charset val="2"/>
      </rPr>
      <t>f</t>
    </r>
    <r>
      <rPr>
        <sz val="10"/>
        <rFont val="Calibri"/>
        <family val="2"/>
        <charset val="238"/>
        <scheme val="minor"/>
      </rPr>
      <t>110 mm sa pripadnim elementnima. U cijenu uključen sav potreban rad, posebno pažljiv rad na odspajanju cijevi od vanjskih klima jedinica koje su priključene na vertikalu, ručno nošenje otpadnog materijala od ravnog krova do deponije ispred zgrade, utovar u kamion, transport i odvoz otpadnog materijala na deponiju predviđenu za prihvat takve vrste materijala uz sva davanja na deponiji.</t>
    </r>
  </si>
  <si>
    <t>1.7.</t>
  </si>
  <si>
    <t>1.8.</t>
  </si>
  <si>
    <t>Pažljiva demontaža gromobrana sa svim nosačima. U cijenu uključen sav potreban rad, transport otpadnog materijala od kosog krova do deponije ispred objekta, utovar u kamion, odvoz na gradsku deponiju predviđenu za prihvat takve vrste materijala, istovar na deponiji, te plaćanje svih potrebnih davanja na deponiji.</t>
  </si>
  <si>
    <t>4.4.</t>
  </si>
  <si>
    <t>4.5.</t>
  </si>
  <si>
    <t>TESARSKI I KROVOPOKRIVAČKI RADOVI</t>
  </si>
  <si>
    <t>Svi spojevi konstrukcije moraju biti prema statičkom računu. Za cjelokupnu konstrukciju potrebno je osigurati ateste. Izvoditelj je dužan po sklapanju ugovora, a prije početka izvođenja radova konstrukcije dostaviti radioničke nacrte i detalje ovjerene od statičara, te zajedno s projektantom i nadzornim inženjerom izvršiti pregled istih.</t>
  </si>
  <si>
    <t>Izvođač radova drvene konstrukcije obavezan je napraviti radioničku dokumentaciju i ishoditi ovjeru od glavnog projektanta drvene konstrukcije i od ovlaštenog revidenta za drvene konstrukcije.</t>
  </si>
  <si>
    <t xml:space="preserve">U cijenu su uključeni i troškovi nadzora proizvodnje prema zahtjevima Tehničkog propisa za drvene konstrukcije. Nakon izvršenog nadzora, a prije ugradnje elemenata drvene konstrukcije nadzorni inženjer daje izvještaj da su elementi proizvedeni sukladno zahtjevima iz projekta. </t>
  </si>
  <si>
    <t>Pregled krovne konstrukcije i eventualno pojačavanje i  poravnavanje prognutih rogova zabijanjem daski pored rogova - sa svake strane roga. Rogovi se izravnavanju zabijanjem daski sa strane prognutih rogova, a krovna konstrukcija se ojačava izvedbom klješta u sljemenu  dodatnomi uzdužnom ukrutom krovne konstrukcije. Obračun po m3 upotrebljene građe za poravnavanje i dodatno ojačavanje i ukrutu konstrukcije. U cijenu uračunat sav rad i materijal do funkcionalne gotovosti.</t>
  </si>
  <si>
    <t>Obračun po m3.</t>
  </si>
  <si>
    <t>m3</t>
  </si>
  <si>
    <t>Demontaža postojećih azbest cementnih ravnih ploča sa pripadnim elementnima, uključivo sljemenjake, podložnice, početnice, polovice i sl. U cijenu uključen sav potreban rad, ručno nošenje otpadnog materijala od ravnog krova do deponije ispred zgrade, utovar u kamion, transport i odvoz otpadnog materijala na deponiju predviđenu za prihvat takve vrste materijala uz sva davanja na deponiji.</t>
  </si>
  <si>
    <t>Obračun po m2 i m'.</t>
  </si>
  <si>
    <t>- sljemenjaci</t>
  </si>
  <si>
    <t>- krovne ploče</t>
  </si>
  <si>
    <t>1.9.</t>
  </si>
  <si>
    <t>Pažljiva demontaža letvi i kontraletvi na koje su postavljene azbest cementne ravne ploče, kako se ne bi postojeće nosiva drvena konstrukcija oštetila. U cijenu uključen sav potreban rad, ručno nošenje otpadnog materijala od kosog krova do deponije ispred zgrade, utovar u kamion, transport i odvoz i istovar otpadnog materijala na deponiju predviđenu za prihvat takve vrste materijala uz sva davanja na deponiji.</t>
  </si>
  <si>
    <t>1.10.</t>
  </si>
  <si>
    <t>Pažljiva demontaža krovne hidroizolacije, kako se ne bi postojeće nosiva drvena konstrukcija oštetila. U cijenu uključen sav potreban rad, ručno nošenje otpadnog materijala od kosog krova do deponije ispred zgrade, utovar u kamion, transport i odvoz i istovar otpadnog materijala na deponiju predviđenu za prihvat takve vrste materijala uz sva davanja na deponiji.</t>
  </si>
  <si>
    <t xml:space="preserve">Nepredvidljivi radovi, koji se ne mogu drugačije normirati – pomoć kod raznih dubljenja i bušenja, nepredviđeni radovi i sl. Materijal se obračunava prema stvarno utrošenim količinama prema cjeniku, odnosno prema pogođenim jediničnim cijenama. Obračun prema upisu u građevinski dnevnik i dogovoru s investitorom i nadzornim inženjerom. </t>
  </si>
  <si>
    <t>Obračun po utrošenom satu.</t>
  </si>
  <si>
    <t>- NKV radnik</t>
  </si>
  <si>
    <t>h</t>
  </si>
  <si>
    <t>- VK radnik</t>
  </si>
  <si>
    <t>1.11.</t>
  </si>
  <si>
    <t xml:space="preserve">Dobava, doprema, razmjera i ugradnja drvenih letava dim 4/5 cm koje osiguravaju zračni sloj. Letve trebaju biti od drva četinara II klase, propisno suhe, piljene bez oštećenja i pukotina. Prije ugradnje građu dvokratno premazati odgovarajućim "fugicidom". Ugradnja podrazumjeva pribijanje istih u dašćanu oplatu čavlima. Letve se postavljaju okomito na smjer pada krova. Sve radove izvesti stručno, precizno i po pravilima tesarske struke. Jediničnom cijenom obuhvatiti obuhvatiti podizanje do mjesta ugradnje. U cijenu uračunat sav rad i materijal do funkcionalne gotovosti.
</t>
  </si>
  <si>
    <t>2.4.</t>
  </si>
  <si>
    <t xml:space="preserve">Dobava, doprema, razmjera i ugradnja drvenih kontraletvi dim 4/5 cm. Kontraletve trebaju biti od drva četinara II klase, propisno suhe, piljene bez oštećenja i pukotina. Prije ugradnje građu dvokratno premazati odgovarajućim "fugicidom". Sve radove izvesti stručno, precizno i po pravilima tesarske struke. Jediničnom cijenom obuhvatiti obuhvatiti podizanje do mjesta ugradnje. U cijenu uračunat sav rad i materijal do funkcionalne gotovosti.
</t>
  </si>
  <si>
    <t>2.5.</t>
  </si>
  <si>
    <t>Obračun po m2 i m' krovne obloge.</t>
  </si>
  <si>
    <t>2</t>
  </si>
  <si>
    <t>Nabava, doprema materijala i izvedba hidroizolacije krova sa krovnom folijom koja je višeslojna membrana sa gornje strane vodonepropusna, a sa donje strane paropropusna. Na vodoravnim preklopima folije se međusobno preklapaju 15 cm, a preklopi se lijepe s obostrano ljepljivom trakom. Na folije koje se na širini od 10 cm preklapaju ispod kontraletve, postavlja se butyl brtva za kontraletvu kojom se zabrtvljuju otvori od vijaka ili ostalih različitih prodora, te se na taj način sprječavaju energetski gubici. Na butyl brtvu postavlja se i učvršćuje kontraletva. Prije postave krovne folije podlogu treba otprašiti. Folija mora osigurati potpunu zaštitu od prodora vode i kod preklopa folije i krovnih prodora (dimnjaci, krovni prozori, odzračnici, ...) upotrebom dodatne sistemske opreme za krovne folije, što je uračunato u cijenu stavke. U cijenu stavke uključiti sav rad i materijal (preklopi su uključeni u obračunske m2 i ne obračunavaju se posebno) do funkcionalne gotovosti.</t>
  </si>
  <si>
    <t xml:space="preserve">Nabava, doprema materijala i izvedba hidroizolacije na spoju dimnjaka sa kosim krovom, koje treba pripremiti i očistiti prije izvođenja hidroizolacije. Hidroizolaciju izvesti polimerbitumenskom trakom za zavarivanje sa uloškom staklenog voala u dva sloja, kao Bitufix V-4. Hidroizolacija se izvodi s preklopima 10 cm. Prije postave ljepenke podlogu treba otprašiti i premazati hladnim bitumenskim premazom kao Resitol. U cijenu stavke uključiti sav rad i materijal (preklopi su uključeni u obračunske m' i ne obračunavaju se posebno) do funkcionalne gotovosti. Izvesti po tehnologiji i detaljima odabranog proizvođača, koristeći isključivo tehnologijom predviđene materijale i alate. U cijeni su komplet slojevi sa svim potrebnim obradama kod prodora, dilatacionih i rubnih detalja. Izvesti prema uputama proizvođača. </t>
  </si>
  <si>
    <t>5.1.</t>
  </si>
  <si>
    <t>Zidarska obrada dijelova dimnjaka na poziciji eventualnih oštećenja uslijed demontaže satelitske antene. Pozicije koje se obrađuju, po izgledu i teksturi moraju biti identične kao i ostatak dimnjaka.</t>
  </si>
  <si>
    <t xml:space="preserve"> U cijenu uključen sav potreban rad, transport i materijal, sve do funkcionalne gotovosti.</t>
  </si>
  <si>
    <t>5.2.</t>
  </si>
  <si>
    <t>Dobava, dostava i montaža novog gromobrana sa svim nosačima i pripadnim elementima, na pozicijama kao postojećim.  U cijenu uključen sav potreban rad, transport i materijal, sve do funkcionalne gotovosti.</t>
  </si>
  <si>
    <t>4.6.</t>
  </si>
  <si>
    <t>Obračun po kompletu dimnjaka.</t>
  </si>
  <si>
    <t>5.3.</t>
  </si>
  <si>
    <t>GRAĐEVINSKO-OBRTNIČKI RADOVI</t>
  </si>
  <si>
    <t>Obrada drvenog vanjskog podgleda, na način da se prvo sa grubljim brusnim papirom granulacije 24-1.200 skida stari lak. Brušenje se radi samo onda ako drveni podgled nije u potpunosti dotrajao. Taj postupak se radi da bi se novi temelj što bolje primio za podlogu. Ukoliko je loš drveni podgled, onda se mora naličje skinuti sa fenom skroz do drveta. Nakon brušenja vrši se kitanje većih rupa sa autokitom, pa potom uljanim kitom radi lakše obrade sa finim brus papirom. Nakon pokitane i pobrušene stare stolarije dolazi na red oprašivanje, te detaljno impregniranje sa impregnacijom za drvo. Nakon sušenja impregnacije, kreće se u postupak temeljiranja sa ventilirajućim bijelim temeljom.</t>
  </si>
  <si>
    <t>Temelj se nanosi sa četkom toniran sa par kapi crne boje radi što bolje pokrivenosti u postupku lakiranja. U temelj se može dodati litapon za popunjavanje sitnih pukotina. Ukoliko se želi imati drveni podgled bez strukture izvlačenja četkom, može se koristiti spužvasti valjčić koji ne ostavlja mjehuriće. Da bi se dobila ekstra glatku površinu nakon kitanja, potrebno je pobrusiti stolariju pod noćnom rasvjetom uprtom pod kutem.</t>
  </si>
  <si>
    <t xml:space="preserve">Nakon temelja, drveni podgled se mora dobro osušiti. Nakon sušenja sljedi ponovno natkrpavanje sa uljanim kitom, ukoliko nije prvi put sve detaljno pokrpno. Slijedi lagano brušenje temeljne boje sa sitnim brusnim papirom, te ponovno prebrisavanje sa impregnacijom i nakon kratkog sušenja vrši se lakiranje.
</t>
  </si>
  <si>
    <t xml:space="preserve">Da bi se što bolje izlakirale veće površine, potrebno je brusiti u jednom smjeru, najčešće okomito, kako se lak slijeva na površinu. Lakiranje se vrši četkama ili valjčićima koji ne ostavljaju mjehuriće. Nije potrebno nanositi deblji sloj laka jer se onda taj lak slijeva, te se pojavljuju “curci”. Lak se obično suši puno duže nego temelj što uveliko ovisi o vlažnosti i toplini vanjskog zraka, kao i vrsti laka. Boja završnog sloja kao postojeća.
</t>
  </si>
  <si>
    <t>Obračun po m2 stvarne površine bez dodavanja koeficijenata na podgled, čela i bokove podgleda.</t>
  </si>
  <si>
    <t>Napomena 1: Izvođač koji vrši demontažu azbestnih krovnih obloga mora dostaviti Dokaz o obučenosti radnika za siguran rad sa azbestom</t>
  </si>
  <si>
    <t>Napomena 2: Izvođač koji vrši demontažu azbestnih krovnih obloga mora imati uspostavljen sustav za zbrinjavanje azbestnog otpada</t>
  </si>
  <si>
    <t>Napomena 3: Izvođač koji vrši demontažu azbestnih krovnih obloga mora dostaviti Popis i dokaz o posjedovanju potrebne zaštitne i specijalizirane opreme za rad sa azbestom</t>
  </si>
  <si>
    <t>Napomena 4: Izvođač koji vrši demontažu azbestnih krovnih obloga mora se strogo pridržavati svih mjera zaštite obuhvaćenih Pravilnikom o zaštiti radnika od rizika zbog izlaganja azbestu</t>
  </si>
  <si>
    <t>Napomena 5: radovi ne mogu početi sve dok Predstavnik suvlasnika ne dostavi ovjerenu izjavu, da je obavljen razgovor sa SVIM suvlasnicima objekta, da im je svima objašnjen zahvat radova koji se treba odvijati, a to je skidanje azbestne krovne obloge i postava nove završne obloge koja nije na bazi azbesta.</t>
  </si>
  <si>
    <t>Doprema na gradilište, montaža, demontaža i odvoz tipske tunelske skele širine do 2,0 m za prolaz i zaštitu pješaka.</t>
  </si>
  <si>
    <t>Tunelska skela se izrađuje od čeličnih bešavnih cijevi sa spojnim elementima i sa horizontalnim i kosim ukrućenjima, sidrenjem, gredica, fosni, zaštitnom ogradom po cijeloj visini i pokrovom od dva reda mosnica i nepropusne folije.</t>
  </si>
  <si>
    <t>Izvedba prema projektu , statičkom računu, važećim zakonima, propisima, standardima i pravilima struke.</t>
  </si>
  <si>
    <t>Nakon podizanja tunelske skele na skelu je potrebno postaviti svu signalizaciju (rasvjetu, znakovi upozorenja, putokazi), predvidjeti osiguranje ulaza u zgradu i prikladan prostor za odlaganje materijala.</t>
  </si>
  <si>
    <t>Obračun tunelske skele po m'.</t>
  </si>
  <si>
    <t xml:space="preserve">- podizanje i demontaža tunelske skele             </t>
  </si>
  <si>
    <t>4.7.</t>
  </si>
  <si>
    <t>- filc podloga za postavu pokrova</t>
  </si>
  <si>
    <t>2.6</t>
  </si>
  <si>
    <t>- sljeme/greben debljine 1 mm, dužina 500 mm</t>
  </si>
  <si>
    <r>
      <t>Dobava, dostava i ugradnja podložne ploče za prodore cijevi, debljine 0,70 mm, za prolaze cijevi 80 mm do</t>
    </r>
    <r>
      <rPr>
        <sz val="10"/>
        <rFont val="Symbol"/>
        <family val="1"/>
        <charset val="2"/>
      </rPr>
      <t xml:space="preserve"> f</t>
    </r>
    <r>
      <rPr>
        <sz val="10"/>
        <rFont val="Calibri"/>
        <family val="2"/>
        <charset val="238"/>
        <scheme val="minor"/>
      </rPr>
      <t>125. Uključiti potreban pričvrsni materijal. Prilagoditi krovnom pokrovu stručno i otporno na vremenske nepogode. U cijenu uračunat sav transport, rad i materijal do funkcionalne gotovosti.</t>
    </r>
  </si>
  <si>
    <t>2.7.</t>
  </si>
  <si>
    <t>2.8.</t>
  </si>
  <si>
    <r>
      <t>Dobava, dostava i ugradnja univerzalne podložne ploče, dvodjelne (npr. za opšav antene), debljine 0,70 mm, za prolaze cijevi 40 mm do</t>
    </r>
    <r>
      <rPr>
        <sz val="10"/>
        <rFont val="Symbol"/>
        <family val="1"/>
        <charset val="2"/>
      </rPr>
      <t xml:space="preserve"> f</t>
    </r>
    <r>
      <rPr>
        <sz val="10"/>
        <rFont val="Calibri"/>
        <family val="2"/>
        <charset val="238"/>
        <scheme val="minor"/>
      </rPr>
      <t>120. Uključiti potreban pričvrsni materijal. Prilagoditi krovnom pokrovu stručno i otporno na vremenske nepogode. U cijenu uračunat sav transport, rad i materijal do funkcionalne gotovosti.</t>
    </r>
  </si>
  <si>
    <t>2.9.</t>
  </si>
  <si>
    <t>Dobava, dostava i montaža limarskih opšava, sa pripadnim elementnima, oko dimnjaka i krovnih prozora, od pocinčanog lima debljine d=0,70 mm. U cijenu uključen sav potreban rad, transport i materijal, sve do funkcionalne gotovosti.</t>
  </si>
  <si>
    <t>Dobava, dostava i montaža dilatacijskih limova (na krovu na spoju sa krovovima drugih ulaza - ulaz 27 i ulaz 31), od pocinčanog lima debljine d=0,70 mm. U cijenu uključen sav potreban rad, transport i materijal, sve do funkcionalne gotovosti.</t>
  </si>
  <si>
    <r>
      <t xml:space="preserve">Dobava, dostava i montaža limenog horizontalnog žlijeba oborinske odvodnje </t>
    </r>
    <r>
      <rPr>
        <sz val="10"/>
        <rFont val="Symbol"/>
        <family val="1"/>
        <charset val="2"/>
      </rPr>
      <t>f</t>
    </r>
    <r>
      <rPr>
        <sz val="10"/>
        <rFont val="Calibri"/>
        <family val="2"/>
        <charset val="238"/>
        <scheme val="minor"/>
      </rPr>
      <t>160 mm sa svim pripadnim elementnima od pocinčanog lima debljine d=0,70 mm. U cijenu uključen sav potreban rad, transport i materijal, sve do funkcionalne gotovosti.</t>
    </r>
  </si>
  <si>
    <t>Obračun po m' postavljenog elementa.</t>
  </si>
  <si>
    <t>2.10.</t>
  </si>
  <si>
    <t>Dobava i ugradnja PVC ili metalnog elementa za provjetravanje  dužine 1 m sa češljastim gornjim dijelom, čime se sprečava ulazak ptica u zonu provjetravanja između daščane oplate i crijepa. Montira se direktno na kontra letvu. U cijenu uključen sav potreban rad, materijal i transport, odnosno sve do funkcionalne gotovosti.</t>
  </si>
  <si>
    <t>Obračun po m2 drvene građe na povšini koja je predmet zahvata, razmaka letvi ovisno o vrsti limenog pokrova, sve do funkcionalne gotovosti.</t>
  </si>
  <si>
    <t>Obračun po m2 drvene građe na povšini koja je predmet zahvata, razmaka kontraletvi ovisno o vrsti limenog pokrova, sve do funkcionalne gotovosti.</t>
  </si>
  <si>
    <t>Dobava i montaža krovnog pokrova iz limenog pokrova PCB lim u boji  debljine 0,55 mm, premazano cinkom, jednostrano plastificirane, . Pričvršćenje  pomoću samoreznih vijaka s gumenim neoprenskim brtvama. Izvedba prema detaljnim uputama proizvođača. Sljemeni lim polukružnog oblika, stucco, s utisnutom profilacijom, dužine 500 mm, debljine 1 mm. Uključiti potreban pričvrsni materijal - NIRO-vijci 4,5/60 mm dužine, s brtvenom pločicom. Prilagoditi krovnom pokrovu stručni o otporno na vremenske nepogode.U cijenu uključeni svi potrebni limovi (preklopi su uključeni u obračunske m2 i ne obračunavaju se posebno), opšavi i metalni dijelovi potrebni za potpunu funkcionalnost krova, kao i filc podloga za postavku pokrova sa svim potrebnim radom i materijalom do funkcionalne gotovosti.</t>
  </si>
  <si>
    <t>- PCB lim u boji</t>
  </si>
  <si>
    <t>Dobava, dostava i ugradnja odzračnih setova za pokrov od PCB lima u boji, samonosiv, polukružnog oblika, stucco, za odzračivanje zračnih slojeva, debljine 1 mm. Uključiti potreban pričvrsni materijal - NIRO-vijci 4,5/60 mm dužine, s brtvenom pločicom. Prilagoditi krovnom pokrovu stručno i otporno na vremenske nepogode. U cijenu uračunat sav transport, rad i materijal do funkcionalne gotovosti.</t>
  </si>
  <si>
    <t>Dobava, dostava i ugradnja početnih/završnih elemenata za odzračne setova za pokrov od PCB lim u boji, samonosiv, polukružnog oblika, stucco, rezanog ravno, debljine 1 mm. Uključiti potreban pričvrsni materijal. Prilagoditi krovnom pokrovu stručno i otporno na vremenske nepogode. U cijenu uračunat sav transport, rad i materijal do funkcionalne gotovosti.</t>
  </si>
  <si>
    <t>Dobava, doprema i postava tipskog snjegobrana, sličan postojećem, za pokrov od PCB lim u boji. U cijenu uključen sav potreban rad, materijal i transport, odnosno sve do funkcionalne gotovosti.</t>
  </si>
  <si>
    <r>
      <t xml:space="preserve">Dobava, dostava i montaža limenog vertikalnog žlijeba oborinske odvodnje </t>
    </r>
    <r>
      <rPr>
        <sz val="10"/>
        <rFont val="Symbol"/>
        <family val="1"/>
        <charset val="2"/>
      </rPr>
      <t>f</t>
    </r>
    <r>
      <rPr>
        <sz val="10"/>
        <rFont val="Calibri"/>
        <family val="2"/>
        <charset val="238"/>
        <scheme val="minor"/>
      </rPr>
      <t>160 mm sa svim pripadnim elementnima od obojenog PCB lim u boji  kao postojećoj, debljine d=0,70 mm. U cijenu uključen sav potreban rad, posebno pažljiv rad na spajanju cijevi od vanjskih klima jedinica koje se priključuju na navedenu vertikalu, transport i materijal, sve do funkcionalne gotovosti.</t>
    </r>
  </si>
  <si>
    <t>Dobava, dostava i montaža limenog pokrova dimnjačkih kapa sa svim pripadnim elementnima od PCB lim u boji kao postojeće na ulazu 31 (na slici), debljine d=0,70 mm, sa okolnom mrežicom. U cijenu uključen sav potreban rad, transport i materijal, sve do funkcionalne gotovosti.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</si>
</sst>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 _k_n"/>
  </numFmts>
  <fonts count="28" x14ac:knownFonts="1">
    <font>
      <sz val="11"/>
      <color theme="1"/>
      <name val="Calibri"/>
      <family val="2"/>
      <charset val="238"/>
      <scheme val="minor"/>
    </font>
    <font>
      <sz val="10"/>
      <name val="Calibri"/>
      <family val="2"/>
      <charset val="238"/>
      <scheme val="minor"/>
    </font>
    <font>
      <sz val="10"/>
      <name val="Helv"/>
    </font>
    <font>
      <b/>
      <sz val="11"/>
      <name val="Calibri"/>
      <family val="2"/>
      <charset val="238"/>
      <scheme val="minor"/>
    </font>
    <font>
      <b/>
      <sz val="10"/>
      <name val="Calibri"/>
      <family val="2"/>
      <charset val="238"/>
      <scheme val="minor"/>
    </font>
    <font>
      <sz val="11"/>
      <name val="Calibri"/>
      <family val="2"/>
      <charset val="238"/>
      <scheme val="minor"/>
    </font>
    <font>
      <sz val="10"/>
      <name val="Arial"/>
      <family val="2"/>
      <charset val="238"/>
    </font>
    <font>
      <b/>
      <sz val="9"/>
      <name val="Calibri"/>
      <family val="2"/>
      <charset val="238"/>
      <scheme val="minor"/>
    </font>
    <font>
      <sz val="9"/>
      <name val="Calibri"/>
      <family val="2"/>
      <charset val="238"/>
      <scheme val="minor"/>
    </font>
    <font>
      <b/>
      <i/>
      <sz val="10"/>
      <name val="Calibri"/>
      <family val="2"/>
      <charset val="238"/>
      <scheme val="minor"/>
    </font>
    <font>
      <sz val="12"/>
      <name val="Calibri"/>
      <family val="2"/>
      <charset val="238"/>
      <scheme val="minor"/>
    </font>
    <font>
      <b/>
      <sz val="12"/>
      <name val="Calibri"/>
      <family val="2"/>
      <charset val="238"/>
      <scheme val="minor"/>
    </font>
    <font>
      <b/>
      <u/>
      <sz val="10"/>
      <name val="Calibri"/>
      <family val="2"/>
      <charset val="238"/>
      <scheme val="minor"/>
    </font>
    <font>
      <i/>
      <sz val="10"/>
      <name val="Calibri"/>
      <family val="2"/>
      <charset val="238"/>
      <scheme val="minor"/>
    </font>
    <font>
      <sz val="11"/>
      <color indexed="8"/>
      <name val="Calibri"/>
      <family val="2"/>
    </font>
    <font>
      <sz val="10"/>
      <color indexed="8"/>
      <name val="Calibri"/>
      <family val="2"/>
      <charset val="238"/>
      <scheme val="minor"/>
    </font>
    <font>
      <b/>
      <sz val="14"/>
      <name val="Calibri"/>
      <family val="2"/>
      <charset val="238"/>
      <scheme val="minor"/>
    </font>
    <font>
      <sz val="8"/>
      <name val="Calibri"/>
      <family val="2"/>
      <charset val="238"/>
      <scheme val="minor"/>
    </font>
    <font>
      <b/>
      <sz val="8"/>
      <name val="Calibri"/>
      <family val="2"/>
      <charset val="238"/>
      <scheme val="minor"/>
    </font>
    <font>
      <sz val="10"/>
      <name val="Arial"/>
      <family val="2"/>
    </font>
    <font>
      <b/>
      <sz val="10"/>
      <color indexed="10"/>
      <name val="Calibri"/>
      <family val="2"/>
      <charset val="238"/>
      <scheme val="minor"/>
    </font>
    <font>
      <vertAlign val="superscript"/>
      <sz val="10"/>
      <name val="Calibri"/>
      <family val="2"/>
      <charset val="238"/>
      <scheme val="minor"/>
    </font>
    <font>
      <sz val="11"/>
      <color theme="1"/>
      <name val="Calibri"/>
      <family val="2"/>
      <charset val="238"/>
      <scheme val="minor"/>
    </font>
    <font>
      <sz val="10"/>
      <name val="Calibri"/>
      <family val="2"/>
      <scheme val="minor"/>
    </font>
    <font>
      <b/>
      <sz val="10"/>
      <name val="Calibri"/>
      <family val="2"/>
      <scheme val="minor"/>
    </font>
    <font>
      <sz val="10"/>
      <name val="Symbol"/>
      <family val="1"/>
      <charset val="2"/>
    </font>
    <font>
      <b/>
      <i/>
      <u/>
      <sz val="10"/>
      <name val="Calibri"/>
      <family val="2"/>
      <scheme val="minor"/>
    </font>
    <font>
      <sz val="11"/>
      <name val="Arial"/>
      <family val="2"/>
      <charset val="238"/>
    </font>
  </fonts>
  <fills count="2">
    <fill>
      <patternFill patternType="none"/>
    </fill>
    <fill>
      <patternFill patternType="gray125"/>
    </fill>
  </fills>
  <borders count="9">
    <border>
      <left/>
      <right/>
      <top/>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auto="1"/>
      </top>
      <bottom style="thin">
        <color auto="1"/>
      </bottom>
      <diagonal/>
    </border>
    <border>
      <left/>
      <right/>
      <top style="thin">
        <color auto="1"/>
      </top>
      <bottom/>
      <diagonal/>
    </border>
  </borders>
  <cellStyleXfs count="15">
    <xf numFmtId="0" fontId="0" fillId="0" borderId="0"/>
    <xf numFmtId="0" fontId="2" fillId="0" borderId="0"/>
    <xf numFmtId="0" fontId="6" fillId="0" borderId="0"/>
    <xf numFmtId="164" fontId="6" fillId="0" borderId="0" applyFont="0" applyFill="0" applyBorder="0" applyAlignment="0" applyProtection="0"/>
    <xf numFmtId="0" fontId="6" fillId="0" borderId="0"/>
    <xf numFmtId="0" fontId="14" fillId="0" borderId="0"/>
    <xf numFmtId="0" fontId="6" fillId="0" borderId="0"/>
    <xf numFmtId="0" fontId="19" fillId="0" borderId="0"/>
    <xf numFmtId="0" fontId="2" fillId="0" borderId="0"/>
    <xf numFmtId="0" fontId="6" fillId="0" borderId="0"/>
    <xf numFmtId="0" fontId="6" fillId="0" borderId="0"/>
    <xf numFmtId="0" fontId="22" fillId="0" borderId="0"/>
    <xf numFmtId="0" fontId="2" fillId="0" borderId="0"/>
    <xf numFmtId="0" fontId="6" fillId="0" borderId="0"/>
    <xf numFmtId="0" fontId="27" fillId="0" borderId="0"/>
  </cellStyleXfs>
  <cellXfs count="220">
    <xf numFmtId="0" fontId="0" fillId="0" borderId="0" xfId="0"/>
    <xf numFmtId="0" fontId="4" fillId="0" borderId="0" xfId="2" applyFont="1" applyAlignment="1">
      <alignment vertical="top"/>
    </xf>
    <xf numFmtId="4" fontId="7" fillId="0" borderId="0" xfId="3" applyNumberFormat="1" applyFont="1" applyFill="1" applyBorder="1" applyAlignment="1" applyProtection="1">
      <alignment horizontal="right" vertical="center"/>
    </xf>
    <xf numFmtId="0" fontId="3" fillId="0" borderId="0" xfId="3" applyNumberFormat="1" applyFont="1" applyFill="1" applyBorder="1" applyAlignment="1" applyProtection="1">
      <alignment horizontal="center" vertical="center"/>
    </xf>
    <xf numFmtId="0" fontId="5" fillId="0" borderId="0" xfId="2" applyFont="1"/>
    <xf numFmtId="0" fontId="1" fillId="0" borderId="0" xfId="0" applyFont="1" applyAlignment="1">
      <alignment horizontal="left"/>
    </xf>
    <xf numFmtId="0" fontId="1" fillId="0" borderId="0" xfId="0" applyFont="1" applyAlignment="1">
      <alignment horizontal="center" vertical="top"/>
    </xf>
    <xf numFmtId="0" fontId="1" fillId="0" borderId="0" xfId="1" applyFont="1"/>
    <xf numFmtId="0" fontId="17" fillId="0" borderId="0" xfId="1" applyFont="1" applyAlignment="1">
      <alignment horizontal="right" vertical="center"/>
    </xf>
    <xf numFmtId="0" fontId="3" fillId="0" borderId="0" xfId="1" applyFont="1" applyAlignment="1">
      <alignment vertical="center"/>
    </xf>
    <xf numFmtId="0" fontId="17" fillId="0" borderId="0" xfId="1" applyFont="1" applyAlignment="1">
      <alignment vertical="center"/>
    </xf>
    <xf numFmtId="0" fontId="1" fillId="0" borderId="0" xfId="0" applyFont="1" applyProtection="1">
      <protection locked="0"/>
    </xf>
    <xf numFmtId="0" fontId="1" fillId="0" borderId="0" xfId="0" applyFont="1"/>
    <xf numFmtId="0" fontId="4" fillId="0" borderId="0" xfId="1" applyFont="1" applyAlignment="1">
      <alignment horizontal="left" vertical="center"/>
    </xf>
    <xf numFmtId="0" fontId="1" fillId="0" borderId="0" xfId="1" applyFont="1" applyAlignment="1">
      <alignment horizontal="right" vertical="center"/>
    </xf>
    <xf numFmtId="0" fontId="4" fillId="0" borderId="0" xfId="1" applyFont="1" applyAlignment="1">
      <alignment vertical="center"/>
    </xf>
    <xf numFmtId="0" fontId="1" fillId="0" borderId="3" xfId="1" applyFont="1" applyBorder="1"/>
    <xf numFmtId="0" fontId="1" fillId="0" borderId="3" xfId="1" applyFont="1" applyBorder="1" applyAlignment="1">
      <alignment horizontal="justify"/>
    </xf>
    <xf numFmtId="0" fontId="4" fillId="0" borderId="3" xfId="1" applyFont="1" applyBorder="1" applyAlignment="1">
      <alignment horizontal="left"/>
    </xf>
    <xf numFmtId="0" fontId="17" fillId="0" borderId="0" xfId="1" applyFont="1"/>
    <xf numFmtId="0" fontId="1" fillId="0" borderId="0" xfId="0" applyFont="1" applyAlignment="1">
      <alignment horizontal="center" vertical="top" wrapText="1"/>
    </xf>
    <xf numFmtId="49" fontId="3" fillId="0" borderId="0" xfId="2" applyNumberFormat="1" applyFont="1" applyAlignment="1">
      <alignment horizontal="left" vertical="center"/>
    </xf>
    <xf numFmtId="0" fontId="5" fillId="0" borderId="0" xfId="2" applyFont="1" applyAlignment="1">
      <alignment horizontal="right"/>
    </xf>
    <xf numFmtId="4" fontId="5" fillId="0" borderId="0" xfId="2" applyNumberFormat="1" applyFont="1" applyAlignment="1">
      <alignment horizontal="right" vertical="center"/>
    </xf>
    <xf numFmtId="0" fontId="1" fillId="0" borderId="0" xfId="7" applyFont="1" applyAlignment="1">
      <alignment horizontal="center" vertical="center"/>
    </xf>
    <xf numFmtId="0" fontId="10" fillId="0" borderId="8" xfId="7" applyFont="1" applyBorder="1" applyAlignment="1">
      <alignment horizontal="left" vertical="center"/>
    </xf>
    <xf numFmtId="0" fontId="1" fillId="0" borderId="8" xfId="1" applyFont="1" applyBorder="1" applyAlignment="1">
      <alignment horizontal="justify" vertical="center"/>
    </xf>
    <xf numFmtId="0" fontId="1" fillId="0" borderId="8" xfId="1" applyFont="1" applyBorder="1" applyAlignment="1">
      <alignment vertical="center"/>
    </xf>
    <xf numFmtId="4" fontId="1" fillId="0" borderId="8" xfId="1" applyNumberFormat="1" applyFont="1" applyBorder="1" applyAlignment="1">
      <alignment vertical="center"/>
    </xf>
    <xf numFmtId="0" fontId="1" fillId="0" borderId="0" xfId="1" applyFont="1" applyAlignment="1">
      <alignment vertical="center"/>
    </xf>
    <xf numFmtId="0" fontId="10" fillId="0" borderId="0" xfId="7" applyFont="1" applyAlignment="1">
      <alignment vertical="center"/>
    </xf>
    <xf numFmtId="2" fontId="11" fillId="0" borderId="3" xfId="1" applyNumberFormat="1" applyFont="1" applyBorder="1" applyAlignment="1">
      <alignment horizontal="left" vertical="center"/>
    </xf>
    <xf numFmtId="0" fontId="4" fillId="0" borderId="3" xfId="1" applyFont="1" applyBorder="1" applyAlignment="1">
      <alignment horizontal="justify" vertical="center"/>
    </xf>
    <xf numFmtId="0" fontId="1" fillId="0" borderId="3" xfId="1" applyFont="1" applyBorder="1" applyAlignment="1">
      <alignment vertical="center"/>
    </xf>
    <xf numFmtId="4" fontId="1" fillId="0" borderId="3" xfId="1" applyNumberFormat="1" applyFont="1" applyBorder="1" applyAlignment="1">
      <alignment vertical="center"/>
    </xf>
    <xf numFmtId="0" fontId="1" fillId="0" borderId="0" xfId="7" applyFont="1" applyAlignment="1">
      <alignment vertical="center"/>
    </xf>
    <xf numFmtId="2" fontId="11" fillId="0" borderId="0" xfId="1" applyNumberFormat="1" applyFont="1" applyAlignment="1">
      <alignment horizontal="left" vertical="center"/>
    </xf>
    <xf numFmtId="0" fontId="4" fillId="0" borderId="0" xfId="1" applyFont="1" applyAlignment="1">
      <alignment horizontal="justify" vertical="center"/>
    </xf>
    <xf numFmtId="4" fontId="1" fillId="0" borderId="0" xfId="1" applyNumberFormat="1" applyFont="1" applyAlignment="1">
      <alignment vertical="center"/>
    </xf>
    <xf numFmtId="0" fontId="4" fillId="0" borderId="8" xfId="1" applyFont="1" applyBorder="1" applyAlignment="1">
      <alignment horizontal="left" vertical="center"/>
    </xf>
    <xf numFmtId="0" fontId="1" fillId="0" borderId="8" xfId="1" applyFont="1" applyBorder="1" applyAlignment="1">
      <alignment horizontal="left" vertical="center"/>
    </xf>
    <xf numFmtId="49" fontId="4" fillId="0" borderId="3" xfId="1" applyNumberFormat="1" applyFont="1" applyBorder="1" applyAlignment="1">
      <alignment horizontal="left" vertical="center" wrapText="1"/>
    </xf>
    <xf numFmtId="0" fontId="4" fillId="0" borderId="3" xfId="1" applyFont="1" applyBorder="1" applyAlignment="1">
      <alignment vertical="center"/>
    </xf>
    <xf numFmtId="49" fontId="4" fillId="0" borderId="0" xfId="1" applyNumberFormat="1" applyFont="1" applyAlignment="1">
      <alignment horizontal="left" vertical="center" wrapText="1"/>
    </xf>
    <xf numFmtId="49" fontId="1" fillId="0" borderId="8" xfId="1" applyNumberFormat="1" applyFont="1" applyBorder="1" applyAlignment="1">
      <alignment horizontal="left" vertical="center"/>
    </xf>
    <xf numFmtId="4" fontId="1" fillId="0" borderId="8" xfId="1" applyNumberFormat="1" applyFont="1" applyBorder="1" applyAlignment="1">
      <alignment horizontal="right" vertical="center"/>
    </xf>
    <xf numFmtId="0" fontId="1" fillId="0" borderId="0" xfId="7" applyFont="1" applyAlignment="1">
      <alignment horizontal="left" vertical="center"/>
    </xf>
    <xf numFmtId="49" fontId="1" fillId="0" borderId="3" xfId="1" applyNumberFormat="1" applyFont="1" applyBorder="1" applyAlignment="1">
      <alignment horizontal="left" vertical="center"/>
    </xf>
    <xf numFmtId="4" fontId="1" fillId="0" borderId="3" xfId="1" applyNumberFormat="1" applyFont="1" applyBorder="1" applyAlignment="1">
      <alignment horizontal="left" vertical="center"/>
    </xf>
    <xf numFmtId="4" fontId="1" fillId="0" borderId="3" xfId="1" applyNumberFormat="1" applyFont="1" applyBorder="1" applyAlignment="1">
      <alignment horizontal="right" vertical="center"/>
    </xf>
    <xf numFmtId="49" fontId="1" fillId="0" borderId="0" xfId="1" applyNumberFormat="1" applyFont="1" applyAlignment="1">
      <alignment horizontal="left" vertical="top" wrapText="1"/>
    </xf>
    <xf numFmtId="0" fontId="20" fillId="0" borderId="0" xfId="1" applyFont="1" applyAlignment="1">
      <alignment horizontal="justify"/>
    </xf>
    <xf numFmtId="4" fontId="1" fillId="0" borderId="0" xfId="1" applyNumberFormat="1" applyFont="1" applyAlignment="1">
      <alignment horizontal="left"/>
    </xf>
    <xf numFmtId="4" fontId="1" fillId="0" borderId="0" xfId="1" applyNumberFormat="1" applyFont="1" applyAlignment="1">
      <alignment horizontal="right"/>
    </xf>
    <xf numFmtId="4" fontId="4" fillId="0" borderId="0" xfId="3" applyNumberFormat="1" applyFont="1" applyFill="1" applyBorder="1" applyAlignment="1" applyProtection="1">
      <alignment vertical="center"/>
    </xf>
    <xf numFmtId="3" fontId="15" fillId="0" borderId="0" xfId="0" applyNumberFormat="1" applyFont="1" applyAlignment="1">
      <alignment horizontal="center" vertical="center"/>
    </xf>
    <xf numFmtId="4" fontId="15" fillId="0" borderId="0" xfId="0" applyNumberFormat="1" applyFont="1" applyAlignment="1">
      <alignment horizontal="center" vertical="center"/>
    </xf>
    <xf numFmtId="4" fontId="15" fillId="0" borderId="0" xfId="0" applyNumberFormat="1" applyFont="1" applyAlignment="1">
      <alignment horizontal="center"/>
    </xf>
    <xf numFmtId="0" fontId="1" fillId="0" borderId="0" xfId="0" applyFont="1" applyAlignment="1">
      <alignment horizontal="left" vertical="top" wrapText="1"/>
    </xf>
    <xf numFmtId="0" fontId="1" fillId="0" borderId="0" xfId="0" applyFont="1" applyAlignment="1">
      <alignment horizontal="left" vertical="top" wrapText="1" readingOrder="1"/>
    </xf>
    <xf numFmtId="49" fontId="1" fillId="0" borderId="0" xfId="8" applyNumberFormat="1" applyFont="1" applyAlignment="1">
      <alignment horizontal="justify" vertical="top" wrapText="1"/>
    </xf>
    <xf numFmtId="49" fontId="1" fillId="0" borderId="0" xfId="8" quotePrefix="1" applyNumberFormat="1" applyFont="1" applyAlignment="1">
      <alignment horizontal="justify" vertical="top"/>
    </xf>
    <xf numFmtId="49" fontId="1" fillId="0" borderId="0" xfId="8" applyNumberFormat="1" applyFont="1" applyAlignment="1">
      <alignment horizontal="justify" vertical="top"/>
    </xf>
    <xf numFmtId="49" fontId="1" fillId="0" borderId="0" xfId="0" applyNumberFormat="1" applyFont="1" applyAlignment="1">
      <alignment horizontal="left" vertical="top"/>
    </xf>
    <xf numFmtId="0" fontId="1" fillId="0" borderId="0" xfId="0" applyFont="1" applyAlignment="1">
      <alignment horizontal="right" vertical="center"/>
    </xf>
    <xf numFmtId="4" fontId="1" fillId="0" borderId="0" xfId="0" applyNumberFormat="1" applyFont="1" applyAlignment="1">
      <alignment horizontal="right" vertical="center"/>
    </xf>
    <xf numFmtId="4" fontId="1" fillId="0" borderId="0" xfId="0" applyNumberFormat="1" applyFont="1" applyAlignment="1" applyProtection="1">
      <alignment horizontal="right"/>
      <protection locked="0"/>
    </xf>
    <xf numFmtId="4" fontId="1" fillId="0" borderId="0" xfId="0" applyNumberFormat="1" applyFont="1" applyAlignment="1">
      <alignment horizontal="right"/>
    </xf>
    <xf numFmtId="49" fontId="1" fillId="0" borderId="0" xfId="0" applyNumberFormat="1" applyFont="1" applyAlignment="1">
      <alignment vertical="top" wrapText="1"/>
    </xf>
    <xf numFmtId="4" fontId="11" fillId="0" borderId="0" xfId="3" applyNumberFormat="1" applyFont="1" applyFill="1" applyBorder="1" applyAlignment="1" applyProtection="1">
      <alignment vertical="top"/>
    </xf>
    <xf numFmtId="4" fontId="7" fillId="0" borderId="0" xfId="3" applyNumberFormat="1" applyFont="1" applyFill="1" applyBorder="1" applyAlignment="1" applyProtection="1">
      <alignment horizontal="center" vertical="center"/>
    </xf>
    <xf numFmtId="49" fontId="24" fillId="0" borderId="0" xfId="1" applyNumberFormat="1" applyFont="1" applyAlignment="1">
      <alignment horizontal="right" vertical="center"/>
    </xf>
    <xf numFmtId="0" fontId="24" fillId="0" borderId="0" xfId="1" applyFont="1" applyAlignment="1">
      <alignment horizontal="right" vertical="center"/>
    </xf>
    <xf numFmtId="0" fontId="23" fillId="0" borderId="0" xfId="1" applyFont="1" applyAlignment="1">
      <alignment horizontal="right" vertical="center"/>
    </xf>
    <xf numFmtId="0" fontId="23" fillId="0" borderId="3" xfId="1" applyFont="1" applyBorder="1"/>
    <xf numFmtId="4" fontId="4" fillId="0" borderId="1" xfId="0" applyNumberFormat="1" applyFont="1" applyBorder="1" applyAlignment="1">
      <alignment horizontal="center" vertical="center"/>
    </xf>
    <xf numFmtId="4" fontId="4" fillId="0" borderId="5" xfId="0" applyNumberFormat="1" applyFont="1" applyBorder="1" applyAlignment="1">
      <alignment horizontal="center" vertical="center"/>
    </xf>
    <xf numFmtId="0" fontId="4" fillId="0" borderId="6" xfId="0" applyFont="1" applyBorder="1" applyAlignment="1">
      <alignment horizontal="center" vertical="center"/>
    </xf>
    <xf numFmtId="0" fontId="8" fillId="0" borderId="0" xfId="0" applyFont="1"/>
    <xf numFmtId="0" fontId="10" fillId="0" borderId="0" xfId="0" applyFont="1" applyAlignment="1">
      <alignment horizontal="center" vertical="center"/>
    </xf>
    <xf numFmtId="4" fontId="10" fillId="0" borderId="0" xfId="0" applyNumberFormat="1" applyFont="1" applyAlignment="1">
      <alignment horizontal="center"/>
    </xf>
    <xf numFmtId="4" fontId="10" fillId="0" borderId="0" xfId="0" applyNumberFormat="1" applyFont="1" applyAlignment="1">
      <alignment horizontal="right"/>
    </xf>
    <xf numFmtId="0" fontId="10" fillId="0" borderId="0" xfId="0" applyFont="1"/>
    <xf numFmtId="4" fontId="1" fillId="0" borderId="0" xfId="0" applyNumberFormat="1" applyFont="1" applyAlignment="1">
      <alignment horizontal="center"/>
    </xf>
    <xf numFmtId="4" fontId="1" fillId="0" borderId="0" xfId="0" applyNumberFormat="1" applyFont="1" applyAlignment="1" applyProtection="1">
      <alignment horizontal="center"/>
      <protection locked="0"/>
    </xf>
    <xf numFmtId="4" fontId="11" fillId="0" borderId="7" xfId="0" applyNumberFormat="1" applyFont="1" applyBorder="1" applyAlignment="1" applyProtection="1">
      <alignment horizontal="center" vertical="center"/>
      <protection locked="0"/>
    </xf>
    <xf numFmtId="4" fontId="11" fillId="0" borderId="7" xfId="0" applyNumberFormat="1" applyFont="1" applyBorder="1" applyAlignment="1">
      <alignment horizontal="right" vertical="center"/>
    </xf>
    <xf numFmtId="4" fontId="11" fillId="0" borderId="0" xfId="0" applyNumberFormat="1" applyFont="1" applyAlignment="1" applyProtection="1">
      <alignment horizontal="center" vertical="center"/>
      <protection locked="0"/>
    </xf>
    <xf numFmtId="4" fontId="11" fillId="0" borderId="0" xfId="0" applyNumberFormat="1" applyFont="1" applyAlignment="1">
      <alignment horizontal="right" vertical="center"/>
    </xf>
    <xf numFmtId="4" fontId="11" fillId="0" borderId="0" xfId="0" applyNumberFormat="1" applyFont="1" applyAlignment="1">
      <alignment horizontal="center" vertical="top" wrapText="1"/>
    </xf>
    <xf numFmtId="4" fontId="11" fillId="0" borderId="0" xfId="0" applyNumberFormat="1" applyFont="1" applyAlignment="1">
      <alignment horizontal="right" vertical="top" wrapText="1"/>
    </xf>
    <xf numFmtId="4" fontId="1" fillId="0" borderId="8" xfId="0" applyNumberFormat="1" applyFont="1" applyBorder="1" applyAlignment="1" applyProtection="1">
      <alignment horizontal="center" vertical="center"/>
      <protection locked="0"/>
    </xf>
    <xf numFmtId="4" fontId="1" fillId="0" borderId="8" xfId="0" applyNumberFormat="1" applyFont="1" applyBorder="1" applyAlignment="1">
      <alignment horizontal="right" vertical="center"/>
    </xf>
    <xf numFmtId="4" fontId="1" fillId="0" borderId="0" xfId="0" applyNumberFormat="1" applyFont="1" applyAlignment="1" applyProtection="1">
      <alignment horizontal="center" vertical="center"/>
      <protection locked="0"/>
    </xf>
    <xf numFmtId="4" fontId="1" fillId="0" borderId="0" xfId="0" applyNumberFormat="1" applyFont="1"/>
    <xf numFmtId="4" fontId="1" fillId="0" borderId="0" xfId="0" applyNumberFormat="1" applyFont="1" applyAlignment="1">
      <alignment horizontal="center" wrapText="1"/>
    </xf>
    <xf numFmtId="4" fontId="1" fillId="0" borderId="0" xfId="0" applyNumberFormat="1" applyFont="1" applyAlignment="1">
      <alignment horizontal="right" wrapText="1"/>
    </xf>
    <xf numFmtId="4" fontId="1" fillId="0" borderId="0" xfId="10" applyNumberFormat="1" applyFont="1" applyAlignment="1" applyProtection="1">
      <alignment horizontal="center"/>
      <protection locked="0"/>
    </xf>
    <xf numFmtId="4" fontId="1" fillId="0" borderId="3" xfId="0" applyNumberFormat="1" applyFont="1" applyBorder="1" applyAlignment="1" applyProtection="1">
      <alignment horizontal="center" vertical="center"/>
      <protection locked="0"/>
    </xf>
    <xf numFmtId="4" fontId="4" fillId="0" borderId="3" xfId="0" applyNumberFormat="1" applyFont="1" applyBorder="1" applyAlignment="1">
      <alignment horizontal="right" vertical="center"/>
    </xf>
    <xf numFmtId="4" fontId="1" fillId="0" borderId="0" xfId="4" applyNumberFormat="1" applyFont="1" applyAlignment="1">
      <alignment horizontal="right"/>
    </xf>
    <xf numFmtId="4" fontId="24" fillId="0" borderId="3" xfId="0" applyNumberFormat="1" applyFont="1" applyBorder="1" applyAlignment="1">
      <alignment horizontal="right" vertical="center"/>
    </xf>
    <xf numFmtId="4" fontId="4" fillId="0" borderId="0" xfId="0" applyNumberFormat="1" applyFont="1" applyAlignment="1">
      <alignment horizontal="right" vertical="center"/>
    </xf>
    <xf numFmtId="4" fontId="1" fillId="0" borderId="0" xfId="4" applyNumberFormat="1" applyFont="1" applyAlignment="1" applyProtection="1">
      <alignment horizontal="center"/>
      <protection locked="0"/>
    </xf>
    <xf numFmtId="4" fontId="1" fillId="0" borderId="8" xfId="0" applyNumberFormat="1" applyFont="1" applyBorder="1" applyAlignment="1" applyProtection="1">
      <alignment horizontal="center"/>
      <protection locked="0"/>
    </xf>
    <xf numFmtId="2" fontId="1" fillId="0" borderId="0" xfId="1" applyNumberFormat="1" applyFont="1" applyAlignment="1">
      <alignment horizontal="center" wrapText="1"/>
    </xf>
    <xf numFmtId="4" fontId="1" fillId="0" borderId="0" xfId="1" applyNumberFormat="1" applyFont="1" applyAlignment="1">
      <alignment wrapText="1"/>
    </xf>
    <xf numFmtId="0" fontId="10" fillId="0" borderId="0" xfId="0" applyFont="1" applyAlignment="1">
      <alignment horizontal="center" vertical="top"/>
    </xf>
    <xf numFmtId="4" fontId="10" fillId="0" borderId="7" xfId="0" applyNumberFormat="1" applyFont="1" applyBorder="1" applyAlignment="1" applyProtection="1">
      <alignment horizontal="center" vertical="center"/>
      <protection locked="0"/>
    </xf>
    <xf numFmtId="0" fontId="10" fillId="0" borderId="0" xfId="0" applyFont="1" applyProtection="1">
      <protection locked="0"/>
    </xf>
    <xf numFmtId="4" fontId="1" fillId="0" borderId="2" xfId="0" applyNumberFormat="1" applyFont="1" applyBorder="1" applyAlignment="1" applyProtection="1">
      <alignment horizontal="center" vertical="center"/>
      <protection locked="0"/>
    </xf>
    <xf numFmtId="4" fontId="1" fillId="0" borderId="2" xfId="0" applyNumberFormat="1" applyFont="1" applyBorder="1" applyAlignment="1">
      <alignment horizontal="right" vertical="center"/>
    </xf>
    <xf numFmtId="4" fontId="4" fillId="0" borderId="0" xfId="0" applyNumberFormat="1" applyFont="1" applyAlignment="1">
      <alignment horizontal="right" wrapText="1"/>
    </xf>
    <xf numFmtId="4" fontId="1" fillId="0" borderId="7" xfId="0" applyNumberFormat="1" applyFont="1" applyBorder="1" applyAlignment="1" applyProtection="1">
      <alignment horizontal="center" vertical="center"/>
      <protection locked="0"/>
    </xf>
    <xf numFmtId="4" fontId="4" fillId="0" borderId="7" xfId="0" applyNumberFormat="1" applyFont="1" applyBorder="1" applyAlignment="1">
      <alignment horizontal="right" vertical="center"/>
    </xf>
    <xf numFmtId="4" fontId="4" fillId="0" borderId="0" xfId="0" applyNumberFormat="1" applyFont="1" applyAlignment="1" applyProtection="1">
      <alignment horizontal="center"/>
      <protection locked="0"/>
    </xf>
    <xf numFmtId="4" fontId="4" fillId="0" borderId="0" xfId="0" applyNumberFormat="1" applyFont="1" applyAlignment="1">
      <alignment horizontal="right"/>
    </xf>
    <xf numFmtId="4" fontId="4" fillId="0" borderId="0" xfId="0" applyNumberFormat="1" applyFont="1" applyAlignment="1" applyProtection="1">
      <alignment horizontal="right"/>
      <protection locked="0"/>
    </xf>
    <xf numFmtId="165" fontId="23" fillId="0" borderId="0" xfId="0" applyNumberFormat="1" applyFont="1"/>
    <xf numFmtId="165" fontId="23" fillId="0" borderId="0" xfId="0" applyNumberFormat="1" applyFont="1" applyAlignment="1">
      <alignment horizontal="right"/>
    </xf>
    <xf numFmtId="165" fontId="23" fillId="0" borderId="0" xfId="0" applyNumberFormat="1" applyFont="1" applyAlignment="1">
      <alignment vertical="center"/>
    </xf>
    <xf numFmtId="165" fontId="23" fillId="0" borderId="0" xfId="0" applyNumberFormat="1" applyFont="1" applyAlignment="1">
      <alignment horizontal="right" vertical="center"/>
    </xf>
    <xf numFmtId="49" fontId="1" fillId="0" borderId="0" xfId="0" applyNumberFormat="1" applyFont="1" applyAlignment="1">
      <alignment horizontal="center" vertical="top"/>
    </xf>
    <xf numFmtId="0" fontId="18" fillId="0" borderId="0" xfId="1" applyFont="1" applyAlignment="1">
      <alignment vertical="center"/>
    </xf>
    <xf numFmtId="49" fontId="3" fillId="0" borderId="0" xfId="2" applyNumberFormat="1" applyFont="1" applyAlignment="1">
      <alignment horizontal="center" vertical="center"/>
    </xf>
    <xf numFmtId="0" fontId="5" fillId="0" borderId="0" xfId="2" applyFont="1" applyAlignment="1">
      <alignment horizontal="center"/>
    </xf>
    <xf numFmtId="4" fontId="5" fillId="0" borderId="0" xfId="2" applyNumberFormat="1" applyFont="1" applyAlignment="1">
      <alignment horizont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3" fontId="10" fillId="0" borderId="0" xfId="0" applyNumberFormat="1" applyFont="1" applyAlignment="1">
      <alignment horizontal="center" vertical="center"/>
    </xf>
    <xf numFmtId="0" fontId="1" fillId="0" borderId="0" xfId="0" applyFont="1" applyAlignment="1">
      <alignment horizontal="center" vertical="center"/>
    </xf>
    <xf numFmtId="2" fontId="11" fillId="0" borderId="7" xfId="1" applyNumberFormat="1" applyFont="1" applyBorder="1" applyAlignment="1">
      <alignment horizontal="center" vertical="center"/>
    </xf>
    <xf numFmtId="2" fontId="11" fillId="0" borderId="7" xfId="1" applyNumberFormat="1" applyFont="1" applyBorder="1" applyAlignment="1">
      <alignment vertical="center"/>
    </xf>
    <xf numFmtId="0" fontId="10" fillId="0" borderId="7" xfId="0" applyFont="1" applyBorder="1" applyAlignment="1">
      <alignment horizontal="center" vertical="center"/>
    </xf>
    <xf numFmtId="4" fontId="10" fillId="0" borderId="7" xfId="0" applyNumberFormat="1" applyFont="1" applyBorder="1" applyAlignment="1">
      <alignment horizontal="center"/>
    </xf>
    <xf numFmtId="2" fontId="11" fillId="0" borderId="0" xfId="1" applyNumberFormat="1" applyFont="1" applyAlignment="1">
      <alignment horizontal="center" vertical="center"/>
    </xf>
    <xf numFmtId="2" fontId="11" fillId="0" borderId="0" xfId="1" applyNumberFormat="1" applyFont="1" applyAlignment="1">
      <alignment vertical="top"/>
    </xf>
    <xf numFmtId="2" fontId="11" fillId="0" borderId="0" xfId="1" applyNumberFormat="1" applyFont="1" applyAlignment="1">
      <alignment vertical="top" wrapText="1"/>
    </xf>
    <xf numFmtId="0" fontId="12" fillId="0" borderId="0" xfId="0" applyFont="1" applyAlignment="1">
      <alignment horizontal="justify" vertical="top" wrapText="1"/>
    </xf>
    <xf numFmtId="0" fontId="10" fillId="0" borderId="0" xfId="0" applyFont="1" applyAlignment="1">
      <alignment horizontal="center" vertical="top" wrapText="1"/>
    </xf>
    <xf numFmtId="4" fontId="10" fillId="0" borderId="0" xfId="0" applyNumberFormat="1" applyFont="1" applyAlignment="1">
      <alignment horizontal="center" vertical="top" wrapText="1"/>
    </xf>
    <xf numFmtId="0" fontId="11" fillId="0" borderId="0" xfId="1" applyFont="1" applyAlignment="1">
      <alignment horizontal="justify" vertical="top" wrapText="1"/>
    </xf>
    <xf numFmtId="0" fontId="4" fillId="0" borderId="8" xfId="1" applyFont="1" applyBorder="1" applyAlignment="1">
      <alignment horizontal="center" vertical="top"/>
    </xf>
    <xf numFmtId="2" fontId="4" fillId="0" borderId="8" xfId="1" applyNumberFormat="1" applyFont="1" applyBorder="1" applyAlignment="1">
      <alignment vertical="top"/>
    </xf>
    <xf numFmtId="0" fontId="4" fillId="0" borderId="8" xfId="1" applyFont="1" applyBorder="1" applyAlignment="1">
      <alignment horizontal="center" vertical="center"/>
    </xf>
    <xf numFmtId="4" fontId="1" fillId="0" borderId="8" xfId="1" applyNumberFormat="1" applyFont="1" applyBorder="1" applyAlignment="1">
      <alignment horizontal="center"/>
    </xf>
    <xf numFmtId="0" fontId="4" fillId="0" borderId="0" xfId="1" applyFont="1" applyAlignment="1">
      <alignment horizontal="center" vertical="top"/>
    </xf>
    <xf numFmtId="2" fontId="4" fillId="0" borderId="0" xfId="1" applyNumberFormat="1" applyFont="1" applyAlignment="1">
      <alignment vertical="top"/>
    </xf>
    <xf numFmtId="0" fontId="4" fillId="0" borderId="0" xfId="1" applyFont="1" applyAlignment="1">
      <alignment horizontal="center" vertical="center"/>
    </xf>
    <xf numFmtId="4" fontId="1" fillId="0" borderId="0" xfId="1" applyNumberFormat="1" applyFont="1" applyAlignment="1">
      <alignment horizontal="center"/>
    </xf>
    <xf numFmtId="0" fontId="3" fillId="0" borderId="0" xfId="0" applyFont="1" applyAlignment="1">
      <alignment horizontal="center" vertical="top" wrapText="1"/>
    </xf>
    <xf numFmtId="0" fontId="13" fillId="0" borderId="0" xfId="0" applyFont="1" applyAlignment="1">
      <alignment horizontal="justify" vertical="top" wrapText="1"/>
    </xf>
    <xf numFmtId="0" fontId="9" fillId="0" borderId="0" xfId="0" applyFont="1" applyAlignment="1">
      <alignment horizontal="center" wrapText="1"/>
    </xf>
    <xf numFmtId="0" fontId="15" fillId="0" borderId="0" xfId="5" applyFont="1" applyAlignment="1">
      <alignment horizontal="left" vertical="top" wrapText="1"/>
    </xf>
    <xf numFmtId="0" fontId="1" fillId="0" borderId="0" xfId="0" applyFont="1" applyAlignment="1">
      <alignment horizontal="center"/>
    </xf>
    <xf numFmtId="0" fontId="1" fillId="0" borderId="0" xfId="4" applyFont="1" applyAlignment="1">
      <alignment horizontal="justify" vertical="top" wrapText="1"/>
    </xf>
    <xf numFmtId="49" fontId="1" fillId="0" borderId="0" xfId="0" quotePrefix="1" applyNumberFormat="1" applyFont="1" applyAlignment="1">
      <alignment vertical="top" wrapText="1"/>
    </xf>
    <xf numFmtId="49" fontId="26" fillId="0" borderId="0" xfId="0" applyNumberFormat="1" applyFont="1" applyAlignment="1">
      <alignment horizontal="left" vertical="top" wrapText="1"/>
    </xf>
    <xf numFmtId="0" fontId="1" fillId="0" borderId="0" xfId="4" quotePrefix="1" applyFont="1" applyAlignment="1">
      <alignment horizontal="justify" vertical="top" wrapText="1"/>
    </xf>
    <xf numFmtId="0" fontId="1" fillId="0" borderId="0" xfId="0" applyFont="1" applyAlignment="1">
      <alignment horizontal="justify" vertical="top" wrapText="1"/>
    </xf>
    <xf numFmtId="49" fontId="1" fillId="0" borderId="0" xfId="1" applyNumberFormat="1" applyFont="1" applyAlignment="1">
      <alignment horizontal="center" vertical="top"/>
    </xf>
    <xf numFmtId="0" fontId="1" fillId="0" borderId="0" xfId="6" applyFont="1" applyAlignment="1">
      <alignment horizontal="justify" vertical="top" wrapText="1"/>
    </xf>
    <xf numFmtId="0" fontId="1" fillId="0" borderId="0" xfId="1" applyFont="1" applyAlignment="1">
      <alignment horizontal="center"/>
    </xf>
    <xf numFmtId="49" fontId="4" fillId="0" borderId="3" xfId="1" applyNumberFormat="1" applyFont="1" applyBorder="1" applyAlignment="1">
      <alignment horizontal="center" vertical="top"/>
    </xf>
    <xf numFmtId="2" fontId="4" fillId="0" borderId="3" xfId="1" applyNumberFormat="1" applyFont="1" applyBorder="1" applyAlignment="1">
      <alignment vertical="top"/>
    </xf>
    <xf numFmtId="0" fontId="4" fillId="0" borderId="3" xfId="0" applyFont="1" applyBorder="1" applyAlignment="1">
      <alignment horizontal="center" vertical="center"/>
    </xf>
    <xf numFmtId="4" fontId="1" fillId="0" borderId="3" xfId="0" applyNumberFormat="1" applyFont="1" applyBorder="1" applyAlignment="1">
      <alignment horizontal="center"/>
    </xf>
    <xf numFmtId="49" fontId="4" fillId="0" borderId="0" xfId="0" applyNumberFormat="1" applyFont="1" applyAlignment="1">
      <alignment horizontal="center" vertical="top"/>
    </xf>
    <xf numFmtId="49" fontId="4" fillId="0" borderId="0" xfId="0" applyNumberFormat="1" applyFont="1" applyAlignment="1">
      <alignment vertical="top" wrapText="1"/>
    </xf>
    <xf numFmtId="0" fontId="13" fillId="0" borderId="0" xfId="4" applyFont="1" applyAlignment="1">
      <alignment horizontal="justify" vertical="top" wrapText="1"/>
    </xf>
    <xf numFmtId="0" fontId="9" fillId="0" borderId="0" xfId="4" applyFont="1" applyAlignment="1">
      <alignment horizontal="center" wrapText="1"/>
    </xf>
    <xf numFmtId="49" fontId="1" fillId="0" borderId="0" xfId="4" applyNumberFormat="1" applyFont="1" applyAlignment="1">
      <alignment horizontal="center" vertical="top"/>
    </xf>
    <xf numFmtId="0" fontId="1" fillId="0" borderId="0" xfId="4" applyFont="1" applyAlignment="1">
      <alignment horizontal="center" vertical="center"/>
    </xf>
    <xf numFmtId="0" fontId="1" fillId="0" borderId="0" xfId="14" applyFont="1" applyAlignment="1">
      <alignment horizontal="justify" vertical="top" wrapText="1"/>
    </xf>
    <xf numFmtId="0" fontId="1" fillId="0" borderId="0" xfId="0" quotePrefix="1" applyFont="1" applyAlignment="1">
      <alignment horizontal="justify" vertical="top" wrapText="1"/>
    </xf>
    <xf numFmtId="4" fontId="1" fillId="0" borderId="0" xfId="0" applyNumberFormat="1" applyFont="1" applyAlignment="1">
      <alignment horizontal="center" vertical="center"/>
    </xf>
    <xf numFmtId="49" fontId="1" fillId="0" borderId="0" xfId="1" applyNumberFormat="1" applyFont="1" applyAlignment="1">
      <alignment horizontal="center" vertical="top" wrapText="1"/>
    </xf>
    <xf numFmtId="0" fontId="1" fillId="0" borderId="0" xfId="0" applyFont="1" applyAlignment="1">
      <alignment horizontal="center" vertical="center" wrapText="1"/>
    </xf>
    <xf numFmtId="4" fontId="1" fillId="0" borderId="0" xfId="4" applyNumberFormat="1" applyFont="1" applyAlignment="1">
      <alignment horizontal="center"/>
    </xf>
    <xf numFmtId="0" fontId="1" fillId="0" borderId="0" xfId="0" applyFont="1" applyAlignment="1">
      <alignment horizontal="center" wrapText="1"/>
    </xf>
    <xf numFmtId="0" fontId="4" fillId="0" borderId="3" xfId="1" applyFont="1" applyBorder="1" applyAlignment="1">
      <alignment horizontal="center" vertical="top"/>
    </xf>
    <xf numFmtId="0" fontId="4" fillId="0" borderId="0" xfId="0" applyFont="1" applyAlignment="1">
      <alignment horizontal="center" vertical="center"/>
    </xf>
    <xf numFmtId="0" fontId="13" fillId="0" borderId="0" xfId="0" applyFont="1" applyAlignment="1">
      <alignment horizontal="justify" vertical="top"/>
    </xf>
    <xf numFmtId="0" fontId="13" fillId="0" borderId="0" xfId="0" applyFont="1" applyAlignment="1">
      <alignment horizontal="center" vertical="top" wrapText="1"/>
    </xf>
    <xf numFmtId="0" fontId="1" fillId="0" borderId="0" xfId="0" applyFont="1" applyAlignment="1">
      <alignment horizontal="justify" vertical="top"/>
    </xf>
    <xf numFmtId="49" fontId="23" fillId="0" borderId="0" xfId="0" applyNumberFormat="1" applyFont="1" applyAlignment="1">
      <alignment horizontal="center" vertical="top"/>
    </xf>
    <xf numFmtId="0" fontId="23" fillId="0" borderId="0" xfId="0" applyFont="1" applyAlignment="1">
      <alignment horizontal="justify" vertical="top" wrapText="1"/>
    </xf>
    <xf numFmtId="2" fontId="23" fillId="0" borderId="0" xfId="0" applyNumberFormat="1" applyFont="1" applyAlignment="1">
      <alignment horizontal="center"/>
    </xf>
    <xf numFmtId="0" fontId="23" fillId="0" borderId="0" xfId="0" applyFont="1" applyAlignment="1">
      <alignment horizontal="left" vertical="top" wrapText="1"/>
    </xf>
    <xf numFmtId="0" fontId="23" fillId="0" borderId="0" xfId="0" quotePrefix="1" applyFont="1" applyAlignment="1">
      <alignment horizontal="left" vertical="center" wrapText="1"/>
    </xf>
    <xf numFmtId="2" fontId="23" fillId="0" borderId="0" xfId="0" applyNumberFormat="1" applyFont="1" applyAlignment="1">
      <alignment horizontal="center" vertical="center"/>
    </xf>
    <xf numFmtId="49" fontId="4" fillId="0" borderId="0" xfId="0" applyNumberFormat="1" applyFont="1" applyAlignment="1">
      <alignment horizontal="center"/>
    </xf>
    <xf numFmtId="2" fontId="1" fillId="0" borderId="0" xfId="1" applyNumberFormat="1" applyFont="1" applyAlignment="1">
      <alignment wrapText="1"/>
    </xf>
    <xf numFmtId="4" fontId="1" fillId="0" borderId="0" xfId="1" applyNumberFormat="1" applyFont="1" applyAlignment="1">
      <alignment horizontal="center" wrapText="1"/>
    </xf>
    <xf numFmtId="0" fontId="4" fillId="0" borderId="3" xfId="1" applyFont="1" applyBorder="1" applyAlignment="1">
      <alignment horizontal="left" vertical="top"/>
    </xf>
    <xf numFmtId="0" fontId="11" fillId="0" borderId="7" xfId="0" applyFont="1" applyBorder="1" applyAlignment="1">
      <alignment horizontal="center" vertical="center"/>
    </xf>
    <xf numFmtId="4" fontId="10" fillId="0" borderId="7" xfId="0" applyNumberFormat="1" applyFont="1" applyBorder="1" applyAlignment="1">
      <alignment horizontal="center" vertical="center"/>
    </xf>
    <xf numFmtId="49" fontId="4" fillId="0" borderId="0" xfId="0" applyNumberFormat="1" applyFont="1" applyAlignment="1">
      <alignment vertical="center" wrapText="1"/>
    </xf>
    <xf numFmtId="0" fontId="1" fillId="0" borderId="2" xfId="1" applyFont="1" applyBorder="1" applyAlignment="1">
      <alignment horizontal="center" vertical="center"/>
    </xf>
    <xf numFmtId="0" fontId="16" fillId="0" borderId="2" xfId="1" applyFont="1" applyBorder="1" applyAlignment="1">
      <alignment vertical="top"/>
    </xf>
    <xf numFmtId="0" fontId="4" fillId="0" borderId="2" xfId="1" applyFont="1" applyBorder="1" applyAlignment="1">
      <alignment horizontal="center" vertical="center"/>
    </xf>
    <xf numFmtId="4" fontId="4" fillId="0" borderId="2" xfId="1" applyNumberFormat="1" applyFont="1" applyBorder="1" applyAlignment="1">
      <alignment horizontal="center"/>
    </xf>
    <xf numFmtId="2" fontId="4" fillId="0" borderId="0" xfId="1" applyNumberFormat="1" applyFont="1" applyAlignment="1">
      <alignment horizontal="center" vertical="center"/>
    </xf>
    <xf numFmtId="2" fontId="4" fillId="0" borderId="0" xfId="1" applyNumberFormat="1" applyFont="1" applyAlignment="1">
      <alignment vertical="center"/>
    </xf>
    <xf numFmtId="2" fontId="4" fillId="0" borderId="0" xfId="1" applyNumberFormat="1" applyFont="1" applyAlignment="1">
      <alignment horizontal="center" vertical="top"/>
    </xf>
    <xf numFmtId="2" fontId="4" fillId="0" borderId="0" xfId="1" applyNumberFormat="1" applyFont="1" applyAlignment="1">
      <alignment horizontal="left" vertical="top"/>
    </xf>
    <xf numFmtId="4" fontId="4" fillId="0" borderId="0" xfId="0" applyNumberFormat="1" applyFont="1" applyAlignment="1">
      <alignment horizontal="left" wrapText="1"/>
    </xf>
    <xf numFmtId="0" fontId="4" fillId="0" borderId="0" xfId="1" applyFont="1" applyAlignment="1">
      <alignment horizontal="left" vertical="top"/>
    </xf>
    <xf numFmtId="2" fontId="4" fillId="0" borderId="7" xfId="1" applyNumberFormat="1" applyFont="1" applyBorder="1" applyAlignment="1">
      <alignment horizontal="center" vertical="center"/>
    </xf>
    <xf numFmtId="2" fontId="4" fillId="0" borderId="7" xfId="1" applyNumberFormat="1" applyFont="1" applyBorder="1" applyAlignment="1">
      <alignment vertical="center"/>
    </xf>
    <xf numFmtId="0" fontId="4" fillId="0" borderId="7" xfId="0" applyFont="1" applyBorder="1" applyAlignment="1">
      <alignment horizontal="center" vertical="center"/>
    </xf>
    <xf numFmtId="4" fontId="1" fillId="0" borderId="7" xfId="0" applyNumberFormat="1" applyFont="1" applyBorder="1" applyAlignment="1">
      <alignment horizontal="center" vertical="center"/>
    </xf>
    <xf numFmtId="4" fontId="4" fillId="0" borderId="0" xfId="0" applyNumberFormat="1" applyFont="1" applyAlignment="1">
      <alignment horizontal="center"/>
    </xf>
    <xf numFmtId="0" fontId="9" fillId="0" borderId="0" xfId="0" applyFont="1" applyAlignment="1">
      <alignment horizontal="justify" wrapText="1"/>
    </xf>
    <xf numFmtId="0" fontId="9" fillId="0" borderId="0" xfId="4" applyFont="1" applyAlignment="1">
      <alignment horizontal="justify" wrapText="1"/>
    </xf>
    <xf numFmtId="0" fontId="1"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top" wrapText="1" readingOrder="1"/>
    </xf>
  </cellXfs>
  <cellStyles count="15">
    <cellStyle name="Comma_H.KORALJ  i RUBIN - Tender troškovnik za sobe Ver 01. -24.11.05" xfId="3" xr:uid="{00000000-0005-0000-0000-000000000000}"/>
    <cellStyle name="Normal 10 2" xfId="4" xr:uid="{00000000-0005-0000-0000-000002000000}"/>
    <cellStyle name="Normal 19" xfId="7" xr:uid="{00000000-0005-0000-0000-000003000000}"/>
    <cellStyle name="Normal 2 6" xfId="14" xr:uid="{084CAE51-CB3B-4D04-995F-3814FBC1C469}"/>
    <cellStyle name="Normal 58 2" xfId="9" xr:uid="{00000000-0005-0000-0000-000004000000}"/>
    <cellStyle name="Normal 9 2" xfId="10" xr:uid="{00000000-0005-0000-0000-000005000000}"/>
    <cellStyle name="Normal 98" xfId="6" xr:uid="{00000000-0005-0000-0000-000006000000}"/>
    <cellStyle name="Normal_H.KORALJ - Klimatizacija soba - Tender troškovnik STROJARSTVO - protect" xfId="2" xr:uid="{00000000-0005-0000-0000-000007000000}"/>
    <cellStyle name="Normal_ponuda 61-08 IMG" xfId="5" xr:uid="{00000000-0005-0000-0000-000008000000}"/>
    <cellStyle name="Normal_uvjeti_uz_troškovnik" xfId="8" xr:uid="{00000000-0005-0000-0000-00000A000000}"/>
    <cellStyle name="Normalno" xfId="0" builtinId="0"/>
    <cellStyle name="Normalno 12" xfId="13" xr:uid="{00000000-0005-0000-0000-00000B000000}"/>
    <cellStyle name="Normalno 8 4 2" xfId="11" xr:uid="{00000000-0005-0000-0000-00000C000000}"/>
    <cellStyle name="Stil 1" xfId="12" xr:uid="{00000000-0005-0000-0000-00000D000000}"/>
    <cellStyle name="Style 1" xfId="1"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314325</xdr:colOff>
      <xdr:row>30</xdr:row>
      <xdr:rowOff>76201</xdr:rowOff>
    </xdr:from>
    <xdr:to>
      <xdr:col>4</xdr:col>
      <xdr:colOff>36195</xdr:colOff>
      <xdr:row>42</xdr:row>
      <xdr:rowOff>97163</xdr:rowOff>
    </xdr:to>
    <xdr:pic>
      <xdr:nvPicPr>
        <xdr:cNvPr id="2" name="Slika 1">
          <a:extLst>
            <a:ext uri="{FF2B5EF4-FFF2-40B4-BE49-F238E27FC236}">
              <a16:creationId xmlns:a16="http://schemas.microsoft.com/office/drawing/2014/main" id="{EB80EC16-D16C-6FFC-3ABE-EBBEF81EA697}"/>
            </a:ext>
          </a:extLst>
        </xdr:cNvPr>
        <xdr:cNvPicPr>
          <a:picLocks noChangeAspect="1"/>
        </xdr:cNvPicPr>
      </xdr:nvPicPr>
      <xdr:blipFill>
        <a:blip xmlns:r="http://schemas.openxmlformats.org/officeDocument/2006/relationships" r:embed="rId1"/>
        <a:stretch>
          <a:fillRect/>
        </a:stretch>
      </xdr:blipFill>
      <xdr:spPr>
        <a:xfrm>
          <a:off x="857250" y="13420726"/>
          <a:ext cx="2722245" cy="2074552"/>
        </a:xfrm>
        <a:prstGeom prst="rect">
          <a:avLst/>
        </a:prstGeom>
      </xdr:spPr>
    </xdr:pic>
    <xdr:clientData/>
  </xdr:twoCellAnchor>
  <xdr:twoCellAnchor editAs="oneCell">
    <xdr:from>
      <xdr:col>2</xdr:col>
      <xdr:colOff>331470</xdr:colOff>
      <xdr:row>229</xdr:row>
      <xdr:rowOff>40005</xdr:rowOff>
    </xdr:from>
    <xdr:to>
      <xdr:col>4</xdr:col>
      <xdr:colOff>76438</xdr:colOff>
      <xdr:row>241</xdr:row>
      <xdr:rowOff>174</xdr:rowOff>
    </xdr:to>
    <xdr:pic>
      <xdr:nvPicPr>
        <xdr:cNvPr id="4" name="Slika 3">
          <a:extLst>
            <a:ext uri="{FF2B5EF4-FFF2-40B4-BE49-F238E27FC236}">
              <a16:creationId xmlns:a16="http://schemas.microsoft.com/office/drawing/2014/main" id="{B9520F58-87A3-053D-BF85-5EA8C36DD012}"/>
            </a:ext>
          </a:extLst>
        </xdr:cNvPr>
        <xdr:cNvPicPr>
          <a:picLocks noChangeAspect="1"/>
        </xdr:cNvPicPr>
      </xdr:nvPicPr>
      <xdr:blipFill>
        <a:blip xmlns:r="http://schemas.openxmlformats.org/officeDocument/2006/relationships" r:embed="rId2"/>
        <a:stretch>
          <a:fillRect/>
        </a:stretch>
      </xdr:blipFill>
      <xdr:spPr>
        <a:xfrm>
          <a:off x="874395" y="101662230"/>
          <a:ext cx="2745343" cy="2009949"/>
        </a:xfrm>
        <a:prstGeom prst="rect">
          <a:avLst/>
        </a:prstGeom>
      </xdr:spPr>
    </xdr:pic>
    <xdr:clientData/>
  </xdr:twoCellAnchor>
  <xdr:oneCellAnchor>
    <xdr:from>
      <xdr:col>13</xdr:col>
      <xdr:colOff>0</xdr:colOff>
      <xdr:row>313</xdr:row>
      <xdr:rowOff>76201</xdr:rowOff>
    </xdr:from>
    <xdr:ext cx="2720340" cy="2074552"/>
    <xdr:pic>
      <xdr:nvPicPr>
        <xdr:cNvPr id="3" name="Slika 2">
          <a:extLst>
            <a:ext uri="{FF2B5EF4-FFF2-40B4-BE49-F238E27FC236}">
              <a16:creationId xmlns:a16="http://schemas.microsoft.com/office/drawing/2014/main" id="{070628DB-F974-4CCE-95C8-D1702C4C18FA}"/>
            </a:ext>
          </a:extLst>
        </xdr:cNvPr>
        <xdr:cNvPicPr>
          <a:picLocks noChangeAspect="1"/>
        </xdr:cNvPicPr>
      </xdr:nvPicPr>
      <xdr:blipFill>
        <a:blip xmlns:r="http://schemas.openxmlformats.org/officeDocument/2006/relationships" r:embed="rId1"/>
        <a:stretch>
          <a:fillRect/>
        </a:stretch>
      </xdr:blipFill>
      <xdr:spPr>
        <a:xfrm>
          <a:off x="859155" y="13420726"/>
          <a:ext cx="2720340" cy="2074552"/>
        </a:xfrm>
        <a:prstGeom prst="rect">
          <a:avLst/>
        </a:prstGeom>
      </xdr:spPr>
    </xdr:pic>
    <xdr:clientData/>
  </xdr:oneCellAnchor>
  <xdr:oneCellAnchor>
    <xdr:from>
      <xdr:col>13</xdr:col>
      <xdr:colOff>0</xdr:colOff>
      <xdr:row>502</xdr:row>
      <xdr:rowOff>40005</xdr:rowOff>
    </xdr:from>
    <xdr:ext cx="2747248" cy="2017569"/>
    <xdr:pic>
      <xdr:nvPicPr>
        <xdr:cNvPr id="5" name="Slika 4">
          <a:extLst>
            <a:ext uri="{FF2B5EF4-FFF2-40B4-BE49-F238E27FC236}">
              <a16:creationId xmlns:a16="http://schemas.microsoft.com/office/drawing/2014/main" id="{A6D102ED-F371-4D66-8E4D-336FEA66844A}"/>
            </a:ext>
          </a:extLst>
        </xdr:cNvPr>
        <xdr:cNvPicPr>
          <a:picLocks noChangeAspect="1"/>
        </xdr:cNvPicPr>
      </xdr:nvPicPr>
      <xdr:blipFill>
        <a:blip xmlns:r="http://schemas.openxmlformats.org/officeDocument/2006/relationships" r:embed="rId2"/>
        <a:stretch>
          <a:fillRect/>
        </a:stretch>
      </xdr:blipFill>
      <xdr:spPr>
        <a:xfrm>
          <a:off x="872490" y="108910755"/>
          <a:ext cx="2747248" cy="201756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4"/>
  <sheetViews>
    <sheetView view="pageBreakPreview" zoomScale="90" zoomScaleNormal="100" zoomScaleSheetLayoutView="90" workbookViewId="0">
      <selection activeCell="H2" sqref="H2"/>
    </sheetView>
  </sheetViews>
  <sheetFormatPr defaultColWidth="2.42578125" defaultRowHeight="12.75" x14ac:dyDescent="0.2"/>
  <cols>
    <col min="1" max="1" width="2.28515625" style="6" bestFit="1" customWidth="1"/>
    <col min="2" max="2" width="2" style="6" bestFit="1" customWidth="1"/>
    <col min="3" max="3" width="3.5703125" style="63" customWidth="1"/>
    <col min="4" max="4" width="47.7109375" style="68" customWidth="1"/>
    <col min="5" max="5" width="9.7109375" style="64" customWidth="1"/>
    <col min="6" max="6" width="11.85546875" style="65" customWidth="1"/>
    <col min="7" max="7" width="9.7109375" style="66" customWidth="1"/>
    <col min="8" max="8" width="15.28515625" style="67" customWidth="1"/>
    <col min="9" max="9" width="9.7109375" style="11" customWidth="1"/>
    <col min="10" max="19" width="9.140625" style="12" customWidth="1"/>
    <col min="20" max="16384" width="2.42578125" style="12"/>
  </cols>
  <sheetData>
    <row r="1" spans="1:9" ht="14.1" customHeight="1" x14ac:dyDescent="0.2">
      <c r="C1" s="7"/>
      <c r="D1" s="8" t="s">
        <v>67</v>
      </c>
      <c r="E1" s="15" t="s">
        <v>253</v>
      </c>
      <c r="F1" s="9"/>
      <c r="G1" s="10" t="s">
        <v>68</v>
      </c>
      <c r="H1" s="71" t="s">
        <v>261</v>
      </c>
    </row>
    <row r="2" spans="1:9" ht="14.1" customHeight="1" x14ac:dyDescent="0.2">
      <c r="C2" s="7"/>
      <c r="D2" s="13"/>
      <c r="E2" s="15" t="s">
        <v>257</v>
      </c>
      <c r="F2" s="9"/>
      <c r="H2" s="72"/>
    </row>
    <row r="3" spans="1:9" ht="14.1" customHeight="1" x14ac:dyDescent="0.2">
      <c r="C3" s="7"/>
      <c r="D3" s="14"/>
      <c r="E3" s="15" t="s">
        <v>258</v>
      </c>
      <c r="F3" s="9"/>
      <c r="G3" s="10" t="s">
        <v>69</v>
      </c>
      <c r="H3" s="71" t="s">
        <v>259</v>
      </c>
    </row>
    <row r="4" spans="1:9" ht="14.1" customHeight="1" x14ac:dyDescent="0.2">
      <c r="C4" s="7"/>
      <c r="D4" s="8" t="s">
        <v>70</v>
      </c>
      <c r="E4" s="15" t="s">
        <v>250</v>
      </c>
      <c r="F4" s="15"/>
      <c r="G4" s="10"/>
      <c r="H4" s="73"/>
    </row>
    <row r="5" spans="1:9" ht="14.1" customHeight="1" x14ac:dyDescent="0.2">
      <c r="C5" s="7"/>
      <c r="D5" s="8" t="s">
        <v>71</v>
      </c>
      <c r="E5" s="15" t="s">
        <v>72</v>
      </c>
      <c r="F5" s="15"/>
      <c r="G5" s="10" t="s">
        <v>73</v>
      </c>
      <c r="H5" s="71" t="s">
        <v>260</v>
      </c>
    </row>
    <row r="6" spans="1:9" ht="14.1" customHeight="1" x14ac:dyDescent="0.2">
      <c r="C6" s="16"/>
      <c r="D6" s="17"/>
      <c r="E6" s="18"/>
      <c r="F6" s="18"/>
      <c r="G6" s="18"/>
      <c r="H6" s="74"/>
      <c r="I6" s="19"/>
    </row>
    <row r="7" spans="1:9" s="4" customFormat="1" ht="15" x14ac:dyDescent="0.25">
      <c r="A7" s="6"/>
      <c r="B7" s="20"/>
      <c r="C7" s="21"/>
      <c r="D7" s="1"/>
      <c r="E7" s="22"/>
      <c r="F7" s="23"/>
      <c r="G7" s="2"/>
      <c r="H7" s="2"/>
      <c r="I7" s="3"/>
    </row>
    <row r="8" spans="1:9" s="30" customFormat="1" ht="15.95" customHeight="1" x14ac:dyDescent="0.25">
      <c r="A8" s="24"/>
      <c r="B8" s="24"/>
      <c r="C8" s="25"/>
      <c r="D8" s="26" t="s">
        <v>74</v>
      </c>
      <c r="E8" s="27"/>
      <c r="F8" s="28"/>
      <c r="G8" s="28"/>
      <c r="H8" s="27"/>
      <c r="I8" s="29"/>
    </row>
    <row r="9" spans="1:9" s="35" customFormat="1" ht="15.95" customHeight="1" x14ac:dyDescent="0.25">
      <c r="A9" s="24"/>
      <c r="B9" s="24"/>
      <c r="C9" s="31"/>
      <c r="D9" s="32"/>
      <c r="E9" s="33"/>
      <c r="F9" s="34"/>
      <c r="G9" s="34"/>
      <c r="H9" s="33"/>
      <c r="I9" s="29"/>
    </row>
    <row r="10" spans="1:9" s="35" customFormat="1" ht="15.95" customHeight="1" x14ac:dyDescent="0.25">
      <c r="A10" s="24"/>
      <c r="B10" s="24"/>
      <c r="C10" s="36"/>
      <c r="D10" s="37"/>
      <c r="E10" s="29"/>
      <c r="F10" s="38"/>
      <c r="G10" s="38"/>
      <c r="H10" s="29"/>
      <c r="I10" s="29"/>
    </row>
    <row r="11" spans="1:9" s="35" customFormat="1" ht="15.95" customHeight="1" x14ac:dyDescent="0.25">
      <c r="A11" s="24"/>
      <c r="B11" s="24"/>
      <c r="C11" s="39"/>
      <c r="D11" s="40" t="s">
        <v>75</v>
      </c>
      <c r="E11" s="40"/>
      <c r="F11" s="28"/>
      <c r="G11" s="28"/>
      <c r="H11" s="27"/>
      <c r="I11" s="29"/>
    </row>
    <row r="12" spans="1:9" s="35" customFormat="1" ht="15.95" customHeight="1" x14ac:dyDescent="0.25">
      <c r="A12" s="24"/>
      <c r="B12" s="24"/>
      <c r="C12" s="41"/>
      <c r="D12" s="32"/>
      <c r="E12" s="42"/>
      <c r="F12" s="34"/>
      <c r="G12" s="34"/>
      <c r="H12" s="33"/>
      <c r="I12" s="29"/>
    </row>
    <row r="13" spans="1:9" s="35" customFormat="1" ht="15.95" customHeight="1" x14ac:dyDescent="0.25">
      <c r="A13" s="24"/>
      <c r="B13" s="24"/>
      <c r="C13" s="43"/>
      <c r="D13" s="37"/>
      <c r="E13" s="15"/>
      <c r="F13" s="38"/>
      <c r="G13" s="38"/>
      <c r="H13" s="29"/>
      <c r="I13" s="29"/>
    </row>
    <row r="14" spans="1:9" s="46" customFormat="1" ht="15.95" customHeight="1" x14ac:dyDescent="0.25">
      <c r="A14" s="24"/>
      <c r="B14" s="24"/>
      <c r="C14" s="44"/>
      <c r="D14" s="40" t="s">
        <v>76</v>
      </c>
      <c r="E14" s="40"/>
      <c r="F14" s="45"/>
      <c r="G14" s="27"/>
      <c r="H14" s="27"/>
      <c r="I14" s="29"/>
    </row>
    <row r="15" spans="1:9" s="46" customFormat="1" ht="15.95" customHeight="1" x14ac:dyDescent="0.25">
      <c r="A15" s="24"/>
      <c r="B15" s="24"/>
      <c r="C15" s="47"/>
      <c r="D15" s="32"/>
      <c r="E15" s="48"/>
      <c r="F15" s="49"/>
      <c r="G15" s="33"/>
      <c r="H15" s="33"/>
      <c r="I15" s="29"/>
    </row>
    <row r="16" spans="1:9" s="5" customFormat="1" x14ac:dyDescent="0.2">
      <c r="A16" s="6"/>
      <c r="B16" s="6"/>
      <c r="C16" s="50"/>
      <c r="D16" s="51"/>
      <c r="E16" s="52"/>
      <c r="F16" s="53"/>
      <c r="G16" s="7"/>
      <c r="H16" s="7"/>
      <c r="I16" s="7"/>
    </row>
    <row r="17" spans="1:9" s="5" customFormat="1" x14ac:dyDescent="0.2">
      <c r="A17" s="6"/>
      <c r="B17" s="6"/>
      <c r="C17" s="50"/>
      <c r="D17" s="51"/>
      <c r="E17" s="52"/>
      <c r="F17" s="53"/>
      <c r="G17" s="7"/>
      <c r="H17" s="7"/>
      <c r="I17" s="7"/>
    </row>
    <row r="18" spans="1:9" s="5" customFormat="1" x14ac:dyDescent="0.2">
      <c r="A18" s="6"/>
      <c r="B18" s="6"/>
      <c r="C18" s="50"/>
      <c r="D18" s="54" t="s">
        <v>77</v>
      </c>
      <c r="E18" s="55"/>
      <c r="F18" s="56"/>
      <c r="G18" s="57"/>
      <c r="H18" s="57"/>
      <c r="I18" s="7"/>
    </row>
    <row r="19" spans="1:9" s="5" customFormat="1" ht="47.45" customHeight="1" x14ac:dyDescent="0.2">
      <c r="A19" s="6"/>
      <c r="B19" s="6"/>
      <c r="C19" s="50"/>
      <c r="D19" s="216" t="s">
        <v>78</v>
      </c>
      <c r="E19" s="216"/>
      <c r="F19" s="216"/>
      <c r="G19" s="216"/>
      <c r="H19" s="216"/>
      <c r="I19" s="7"/>
    </row>
    <row r="20" spans="1:9" s="5" customFormat="1" ht="32.450000000000003" customHeight="1" x14ac:dyDescent="0.2">
      <c r="A20" s="6"/>
      <c r="B20" s="6"/>
      <c r="C20" s="50"/>
      <c r="D20" s="216" t="s">
        <v>79</v>
      </c>
      <c r="E20" s="216"/>
      <c r="F20" s="216"/>
      <c r="G20" s="216"/>
      <c r="H20" s="216"/>
      <c r="I20" s="7"/>
    </row>
    <row r="21" spans="1:9" s="5" customFormat="1" ht="54" customHeight="1" x14ac:dyDescent="0.2">
      <c r="A21" s="6"/>
      <c r="B21" s="6"/>
      <c r="C21" s="50"/>
      <c r="D21" s="216" t="s">
        <v>80</v>
      </c>
      <c r="E21" s="216"/>
      <c r="F21" s="216"/>
      <c r="G21" s="216"/>
      <c r="H21" s="216"/>
      <c r="I21" s="7"/>
    </row>
    <row r="22" spans="1:9" s="5" customFormat="1" ht="46.15" customHeight="1" x14ac:dyDescent="0.2">
      <c r="A22" s="6"/>
      <c r="B22" s="6"/>
      <c r="C22" s="50"/>
      <c r="D22" s="216" t="s">
        <v>81</v>
      </c>
      <c r="E22" s="216"/>
      <c r="F22" s="216"/>
      <c r="G22" s="216"/>
      <c r="H22" s="216"/>
      <c r="I22" s="7"/>
    </row>
    <row r="23" spans="1:9" s="5" customFormat="1" ht="47.45" customHeight="1" x14ac:dyDescent="0.2">
      <c r="A23" s="6"/>
      <c r="B23" s="6"/>
      <c r="C23" s="50"/>
      <c r="D23" s="216" t="s">
        <v>82</v>
      </c>
      <c r="E23" s="216"/>
      <c r="F23" s="216"/>
      <c r="G23" s="216"/>
      <c r="H23" s="216"/>
      <c r="I23" s="7"/>
    </row>
    <row r="24" spans="1:9" s="5" customFormat="1" ht="52.9" customHeight="1" x14ac:dyDescent="0.2">
      <c r="A24" s="6"/>
      <c r="B24" s="6"/>
      <c r="C24" s="50"/>
      <c r="D24" s="216" t="s">
        <v>83</v>
      </c>
      <c r="E24" s="216"/>
      <c r="F24" s="216"/>
      <c r="G24" s="216"/>
      <c r="H24" s="216"/>
      <c r="I24" s="7"/>
    </row>
    <row r="25" spans="1:9" s="5" customFormat="1" ht="31.9" customHeight="1" x14ac:dyDescent="0.2">
      <c r="A25" s="6"/>
      <c r="B25" s="6"/>
      <c r="C25" s="50"/>
      <c r="D25" s="216" t="s">
        <v>84</v>
      </c>
      <c r="E25" s="216"/>
      <c r="F25" s="216"/>
      <c r="G25" s="216"/>
      <c r="H25" s="216"/>
      <c r="I25" s="7"/>
    </row>
    <row r="26" spans="1:9" s="5" customFormat="1" ht="31.15" customHeight="1" x14ac:dyDescent="0.2">
      <c r="A26" s="6"/>
      <c r="B26" s="6"/>
      <c r="C26" s="50"/>
      <c r="D26" s="216" t="s">
        <v>85</v>
      </c>
      <c r="E26" s="216"/>
      <c r="F26" s="216"/>
      <c r="G26" s="216"/>
      <c r="H26" s="216"/>
      <c r="I26" s="7"/>
    </row>
    <row r="27" spans="1:9" s="5" customFormat="1" ht="45" customHeight="1" x14ac:dyDescent="0.2">
      <c r="A27" s="6"/>
      <c r="B27" s="6"/>
      <c r="C27" s="50"/>
      <c r="D27" s="216" t="s">
        <v>86</v>
      </c>
      <c r="E27" s="216"/>
      <c r="F27" s="216"/>
      <c r="G27" s="216"/>
      <c r="H27" s="216"/>
      <c r="I27" s="7"/>
    </row>
    <row r="28" spans="1:9" s="5" customFormat="1" ht="48" customHeight="1" x14ac:dyDescent="0.2">
      <c r="A28" s="6"/>
      <c r="B28" s="6"/>
      <c r="C28" s="50"/>
      <c r="D28" s="216" t="s">
        <v>87</v>
      </c>
      <c r="E28" s="216"/>
      <c r="F28" s="216"/>
      <c r="G28" s="216"/>
      <c r="H28" s="216"/>
      <c r="I28" s="7"/>
    </row>
    <row r="29" spans="1:9" s="5" customFormat="1" ht="23.45" customHeight="1" x14ac:dyDescent="0.2">
      <c r="A29" s="6"/>
      <c r="B29" s="6"/>
      <c r="C29" s="50"/>
      <c r="D29" s="216" t="s">
        <v>88</v>
      </c>
      <c r="E29" s="216"/>
      <c r="F29" s="216"/>
      <c r="G29" s="216"/>
      <c r="H29" s="216"/>
      <c r="I29" s="7"/>
    </row>
    <row r="30" spans="1:9" s="5" customFormat="1" ht="33" customHeight="1" x14ac:dyDescent="0.2">
      <c r="A30" s="6"/>
      <c r="B30" s="6"/>
      <c r="C30" s="50"/>
      <c r="D30" s="216" t="s">
        <v>89</v>
      </c>
      <c r="E30" s="216"/>
      <c r="F30" s="216"/>
      <c r="G30" s="216"/>
      <c r="H30" s="216"/>
      <c r="I30" s="7"/>
    </row>
    <row r="31" spans="1:9" s="5" customFormat="1" ht="48" customHeight="1" x14ac:dyDescent="0.2">
      <c r="A31" s="6"/>
      <c r="B31" s="6"/>
      <c r="C31" s="50"/>
      <c r="D31" s="216" t="s">
        <v>90</v>
      </c>
      <c r="E31" s="216"/>
      <c r="F31" s="216"/>
      <c r="G31" s="216"/>
      <c r="H31" s="216"/>
      <c r="I31" s="7"/>
    </row>
    <row r="32" spans="1:9" s="5" customFormat="1" ht="18" customHeight="1" x14ac:dyDescent="0.2">
      <c r="A32" s="6"/>
      <c r="B32" s="6"/>
      <c r="C32" s="50"/>
      <c r="D32" s="216" t="s">
        <v>91</v>
      </c>
      <c r="E32" s="216"/>
      <c r="F32" s="216"/>
      <c r="G32" s="216"/>
      <c r="H32" s="216"/>
      <c r="I32" s="7"/>
    </row>
    <row r="33" spans="1:9" s="5" customFormat="1" ht="37.9" customHeight="1" x14ac:dyDescent="0.2">
      <c r="A33" s="6"/>
      <c r="B33" s="6"/>
      <c r="C33" s="50"/>
      <c r="D33" s="216" t="s">
        <v>92</v>
      </c>
      <c r="E33" s="216"/>
      <c r="F33" s="216"/>
      <c r="G33" s="216"/>
      <c r="H33" s="216"/>
      <c r="I33" s="7"/>
    </row>
    <row r="34" spans="1:9" s="5" customFormat="1" ht="30.6" customHeight="1" x14ac:dyDescent="0.2">
      <c r="A34" s="6"/>
      <c r="B34" s="6"/>
      <c r="C34" s="50"/>
      <c r="D34" s="216" t="s">
        <v>93</v>
      </c>
      <c r="E34" s="216"/>
      <c r="F34" s="216"/>
      <c r="G34" s="216"/>
      <c r="H34" s="216"/>
      <c r="I34" s="7"/>
    </row>
    <row r="35" spans="1:9" s="5" customFormat="1" x14ac:dyDescent="0.2">
      <c r="A35" s="6"/>
      <c r="B35" s="6"/>
      <c r="C35" s="50"/>
      <c r="D35" s="54"/>
      <c r="E35" s="55"/>
      <c r="F35" s="56"/>
      <c r="G35" s="57"/>
      <c r="H35" s="57"/>
      <c r="I35" s="7"/>
    </row>
    <row r="36" spans="1:9" s="5" customFormat="1" x14ac:dyDescent="0.2">
      <c r="A36" s="6"/>
      <c r="B36" s="6"/>
      <c r="C36" s="50"/>
      <c r="D36" s="54" t="s">
        <v>94</v>
      </c>
      <c r="E36" s="55"/>
      <c r="F36" s="56"/>
      <c r="G36" s="57"/>
      <c r="H36" s="57"/>
      <c r="I36" s="7"/>
    </row>
    <row r="37" spans="1:9" s="5" customFormat="1" ht="30.6" customHeight="1" x14ac:dyDescent="0.2">
      <c r="A37" s="6"/>
      <c r="B37" s="6"/>
      <c r="C37" s="50"/>
      <c r="D37" s="216" t="s">
        <v>95</v>
      </c>
      <c r="E37" s="216"/>
      <c r="F37" s="216"/>
      <c r="G37" s="216"/>
      <c r="H37" s="216"/>
      <c r="I37" s="7"/>
    </row>
    <row r="38" spans="1:9" s="5" customFormat="1" ht="43.15" customHeight="1" x14ac:dyDescent="0.2">
      <c r="A38" s="6"/>
      <c r="B38" s="6"/>
      <c r="C38" s="50"/>
      <c r="D38" s="216" t="s">
        <v>96</v>
      </c>
      <c r="E38" s="216"/>
      <c r="F38" s="216"/>
      <c r="G38" s="216"/>
      <c r="H38" s="216"/>
      <c r="I38" s="7"/>
    </row>
    <row r="39" spans="1:9" s="5" customFormat="1" x14ac:dyDescent="0.2">
      <c r="A39" s="6"/>
      <c r="B39" s="6"/>
      <c r="C39" s="50"/>
      <c r="D39" s="54"/>
      <c r="E39" s="55"/>
      <c r="F39" s="56"/>
      <c r="G39" s="57"/>
      <c r="H39" s="57"/>
      <c r="I39" s="7"/>
    </row>
    <row r="40" spans="1:9" s="5" customFormat="1" x14ac:dyDescent="0.2">
      <c r="A40" s="6"/>
      <c r="B40" s="6"/>
      <c r="C40" s="50"/>
      <c r="D40" s="216"/>
      <c r="E40" s="216"/>
      <c r="F40" s="216"/>
      <c r="G40" s="216"/>
      <c r="H40" s="216"/>
      <c r="I40" s="7"/>
    </row>
    <row r="41" spans="1:9" s="5" customFormat="1" x14ac:dyDescent="0.2">
      <c r="A41" s="6"/>
      <c r="B41" s="6"/>
      <c r="C41" s="50"/>
      <c r="D41" s="217" t="s">
        <v>98</v>
      </c>
      <c r="E41" s="217"/>
      <c r="F41" s="217"/>
      <c r="G41" s="217"/>
      <c r="H41" s="217"/>
      <c r="I41" s="7"/>
    </row>
    <row r="42" spans="1:9" s="5" customFormat="1" ht="18.600000000000001" customHeight="1" x14ac:dyDescent="0.2">
      <c r="A42" s="6"/>
      <c r="B42" s="6"/>
      <c r="C42" s="50"/>
      <c r="D42" s="216" t="s">
        <v>99</v>
      </c>
      <c r="E42" s="216"/>
      <c r="F42" s="216"/>
      <c r="G42" s="216"/>
      <c r="H42" s="216"/>
      <c r="I42" s="7"/>
    </row>
    <row r="43" spans="1:9" s="5" customFormat="1" ht="49.9" customHeight="1" x14ac:dyDescent="0.2">
      <c r="A43" s="6"/>
      <c r="B43" s="6"/>
      <c r="C43" s="50"/>
      <c r="D43" s="216" t="s">
        <v>100</v>
      </c>
      <c r="E43" s="216"/>
      <c r="F43" s="216"/>
      <c r="G43" s="216"/>
      <c r="H43" s="216"/>
      <c r="I43" s="7"/>
    </row>
    <row r="44" spans="1:9" s="5" customFormat="1" ht="32.450000000000003" customHeight="1" x14ac:dyDescent="0.2">
      <c r="A44" s="6"/>
      <c r="B44" s="6"/>
      <c r="C44" s="50"/>
      <c r="D44" s="216" t="s">
        <v>101</v>
      </c>
      <c r="E44" s="216"/>
      <c r="F44" s="216"/>
      <c r="G44" s="216"/>
      <c r="H44" s="216"/>
      <c r="I44" s="7"/>
    </row>
    <row r="45" spans="1:9" s="5" customFormat="1" ht="83.45" customHeight="1" x14ac:dyDescent="0.2">
      <c r="A45" s="6"/>
      <c r="B45" s="6"/>
      <c r="C45" s="50"/>
      <c r="D45" s="216" t="s">
        <v>102</v>
      </c>
      <c r="E45" s="216"/>
      <c r="F45" s="216"/>
      <c r="G45" s="216"/>
      <c r="H45" s="216"/>
      <c r="I45" s="7"/>
    </row>
    <row r="46" spans="1:9" s="5" customFormat="1" ht="46.15" customHeight="1" x14ac:dyDescent="0.2">
      <c r="A46" s="6"/>
      <c r="B46" s="6"/>
      <c r="C46" s="50"/>
      <c r="D46" s="216" t="s">
        <v>103</v>
      </c>
      <c r="E46" s="216"/>
      <c r="F46" s="216"/>
      <c r="G46" s="216"/>
      <c r="H46" s="216"/>
      <c r="I46" s="7"/>
    </row>
    <row r="47" spans="1:9" s="5" customFormat="1" ht="35.450000000000003" customHeight="1" x14ac:dyDescent="0.2">
      <c r="A47" s="6"/>
      <c r="B47" s="6"/>
      <c r="C47" s="50"/>
      <c r="D47" s="216" t="s">
        <v>104</v>
      </c>
      <c r="E47" s="216"/>
      <c r="F47" s="216"/>
      <c r="G47" s="216"/>
      <c r="H47" s="216"/>
      <c r="I47" s="7"/>
    </row>
    <row r="48" spans="1:9" s="5" customFormat="1" x14ac:dyDescent="0.2">
      <c r="A48" s="6"/>
      <c r="B48" s="6"/>
      <c r="C48" s="50"/>
      <c r="D48" s="216" t="s">
        <v>105</v>
      </c>
      <c r="E48" s="216"/>
      <c r="F48" s="216"/>
      <c r="G48" s="216"/>
      <c r="H48" s="216"/>
      <c r="I48" s="7"/>
    </row>
    <row r="49" spans="1:9" s="5" customFormat="1" ht="63.6" customHeight="1" x14ac:dyDescent="0.2">
      <c r="A49" s="6"/>
      <c r="B49" s="6"/>
      <c r="C49" s="50"/>
      <c r="D49" s="216" t="s">
        <v>106</v>
      </c>
      <c r="E49" s="216"/>
      <c r="F49" s="216"/>
      <c r="G49" s="216"/>
      <c r="H49" s="216"/>
      <c r="I49" s="7"/>
    </row>
    <row r="50" spans="1:9" s="5" customFormat="1" ht="25.15" customHeight="1" x14ac:dyDescent="0.2">
      <c r="A50" s="6"/>
      <c r="B50" s="6"/>
      <c r="C50" s="50"/>
      <c r="D50" s="216" t="s">
        <v>107</v>
      </c>
      <c r="E50" s="216"/>
      <c r="F50" s="216"/>
      <c r="G50" s="216"/>
      <c r="H50" s="216"/>
      <c r="I50" s="7"/>
    </row>
    <row r="51" spans="1:9" s="5" customFormat="1" ht="59.45" customHeight="1" x14ac:dyDescent="0.2">
      <c r="A51" s="6"/>
      <c r="B51" s="6"/>
      <c r="C51" s="50"/>
      <c r="D51" s="216" t="s">
        <v>108</v>
      </c>
      <c r="E51" s="216"/>
      <c r="F51" s="216"/>
      <c r="G51" s="216"/>
      <c r="H51" s="216"/>
      <c r="I51" s="7"/>
    </row>
    <row r="52" spans="1:9" s="5" customFormat="1" ht="51.6" customHeight="1" x14ac:dyDescent="0.2">
      <c r="A52" s="6"/>
      <c r="B52" s="6"/>
      <c r="C52" s="50"/>
      <c r="D52" s="216" t="s">
        <v>109</v>
      </c>
      <c r="E52" s="216"/>
      <c r="F52" s="216"/>
      <c r="G52" s="216"/>
      <c r="H52" s="216"/>
      <c r="I52" s="7"/>
    </row>
    <row r="53" spans="1:9" s="5" customFormat="1" ht="21.6" customHeight="1" x14ac:dyDescent="0.2">
      <c r="A53" s="6"/>
      <c r="B53" s="6"/>
      <c r="C53" s="50"/>
      <c r="D53" s="216" t="s">
        <v>110</v>
      </c>
      <c r="E53" s="216"/>
      <c r="F53" s="216"/>
      <c r="G53" s="216"/>
      <c r="H53" s="216"/>
      <c r="I53" s="7"/>
    </row>
    <row r="54" spans="1:9" s="5" customFormat="1" ht="16.149999999999999" customHeight="1" x14ac:dyDescent="0.2">
      <c r="A54" s="6"/>
      <c r="B54" s="6"/>
      <c r="C54" s="50"/>
      <c r="D54" s="216" t="s">
        <v>111</v>
      </c>
      <c r="E54" s="216"/>
      <c r="F54" s="216"/>
      <c r="G54" s="216"/>
      <c r="H54" s="216"/>
      <c r="I54" s="7"/>
    </row>
    <row r="55" spans="1:9" s="5" customFormat="1" ht="81" customHeight="1" x14ac:dyDescent="0.2">
      <c r="A55" s="6"/>
      <c r="B55" s="6"/>
      <c r="C55" s="50"/>
      <c r="D55" s="216" t="s">
        <v>112</v>
      </c>
      <c r="E55" s="216"/>
      <c r="F55" s="216"/>
      <c r="G55" s="216"/>
      <c r="H55" s="216"/>
      <c r="I55" s="7"/>
    </row>
    <row r="56" spans="1:9" s="5" customFormat="1" ht="26.25" customHeight="1" x14ac:dyDescent="0.2">
      <c r="A56" s="6"/>
      <c r="B56" s="6"/>
      <c r="C56" s="50"/>
      <c r="D56" s="216" t="s">
        <v>113</v>
      </c>
      <c r="E56" s="216"/>
      <c r="F56" s="216"/>
      <c r="G56" s="216"/>
      <c r="H56" s="216"/>
      <c r="I56" s="7"/>
    </row>
    <row r="57" spans="1:9" s="5" customFormat="1" ht="67.900000000000006" customHeight="1" x14ac:dyDescent="0.2">
      <c r="A57" s="6"/>
      <c r="B57" s="6"/>
      <c r="C57" s="50"/>
      <c r="D57" s="216" t="s">
        <v>114</v>
      </c>
      <c r="E57" s="216"/>
      <c r="F57" s="216"/>
      <c r="G57" s="216"/>
      <c r="H57" s="216"/>
      <c r="I57" s="7"/>
    </row>
    <row r="58" spans="1:9" s="5" customFormat="1" ht="48.6" customHeight="1" x14ac:dyDescent="0.2">
      <c r="A58" s="6"/>
      <c r="B58" s="6"/>
      <c r="C58" s="50"/>
      <c r="D58" s="216" t="s">
        <v>115</v>
      </c>
      <c r="E58" s="216"/>
      <c r="F58" s="216"/>
      <c r="G58" s="216"/>
      <c r="H58" s="216"/>
      <c r="I58" s="7"/>
    </row>
    <row r="59" spans="1:9" s="5" customFormat="1" x14ac:dyDescent="0.2">
      <c r="A59" s="6"/>
      <c r="B59" s="6"/>
      <c r="C59" s="50"/>
      <c r="D59" s="58" t="s">
        <v>116</v>
      </c>
      <c r="E59" s="58"/>
      <c r="F59" s="58"/>
      <c r="G59" s="58"/>
      <c r="H59" s="58"/>
      <c r="I59" s="7"/>
    </row>
    <row r="60" spans="1:9" s="5" customFormat="1" ht="21.6" customHeight="1" x14ac:dyDescent="0.2">
      <c r="A60" s="6"/>
      <c r="B60" s="6"/>
      <c r="C60" s="50"/>
      <c r="D60" s="216" t="s">
        <v>117</v>
      </c>
      <c r="E60" s="216"/>
      <c r="F60" s="216"/>
      <c r="G60" s="216"/>
      <c r="H60" s="216"/>
      <c r="I60" s="7"/>
    </row>
    <row r="61" spans="1:9" s="5" customFormat="1" ht="19.899999999999999" customHeight="1" x14ac:dyDescent="0.2">
      <c r="A61" s="6"/>
      <c r="B61" s="6"/>
      <c r="C61" s="50"/>
      <c r="D61" s="58" t="s">
        <v>118</v>
      </c>
      <c r="E61" s="58"/>
      <c r="F61" s="58"/>
      <c r="G61" s="58"/>
      <c r="H61" s="58"/>
      <c r="I61" s="7"/>
    </row>
    <row r="62" spans="1:9" s="5" customFormat="1" ht="19.899999999999999" customHeight="1" x14ac:dyDescent="0.2">
      <c r="A62" s="6"/>
      <c r="B62" s="6"/>
      <c r="C62" s="50"/>
      <c r="D62" s="216" t="s">
        <v>119</v>
      </c>
      <c r="E62" s="216"/>
      <c r="F62" s="216"/>
      <c r="G62" s="216"/>
      <c r="H62" s="216"/>
      <c r="I62" s="7"/>
    </row>
    <row r="63" spans="1:9" s="5" customFormat="1" ht="66" customHeight="1" x14ac:dyDescent="0.2">
      <c r="A63" s="6"/>
      <c r="B63" s="6"/>
      <c r="C63" s="50"/>
      <c r="D63" s="216" t="s">
        <v>120</v>
      </c>
      <c r="E63" s="216"/>
      <c r="F63" s="216"/>
      <c r="G63" s="216"/>
      <c r="H63" s="216"/>
      <c r="I63" s="7"/>
    </row>
    <row r="64" spans="1:9" s="5" customFormat="1" x14ac:dyDescent="0.2">
      <c r="A64" s="6"/>
      <c r="B64" s="6"/>
      <c r="C64" s="50"/>
      <c r="D64" s="216" t="s">
        <v>121</v>
      </c>
      <c r="E64" s="216"/>
      <c r="F64" s="216"/>
      <c r="G64" s="216"/>
      <c r="H64" s="216"/>
      <c r="I64" s="7"/>
    </row>
    <row r="65" spans="1:9" s="5" customFormat="1" ht="48.6" customHeight="1" x14ac:dyDescent="0.2">
      <c r="A65" s="6"/>
      <c r="B65" s="6"/>
      <c r="C65" s="50"/>
      <c r="D65" s="216" t="s">
        <v>122</v>
      </c>
      <c r="E65" s="216"/>
      <c r="F65" s="216"/>
      <c r="G65" s="216"/>
      <c r="H65" s="216"/>
      <c r="I65" s="7"/>
    </row>
    <row r="66" spans="1:9" s="5" customFormat="1" ht="36.6" customHeight="1" x14ac:dyDescent="0.2">
      <c r="A66" s="6"/>
      <c r="B66" s="6"/>
      <c r="C66" s="50"/>
      <c r="D66" s="216" t="s">
        <v>123</v>
      </c>
      <c r="E66" s="216"/>
      <c r="F66" s="216"/>
      <c r="G66" s="216"/>
      <c r="H66" s="216"/>
      <c r="I66" s="7"/>
    </row>
    <row r="67" spans="1:9" s="5" customFormat="1" ht="49.15" customHeight="1" x14ac:dyDescent="0.2">
      <c r="A67" s="6"/>
      <c r="B67" s="6"/>
      <c r="C67" s="50"/>
      <c r="D67" s="216" t="s">
        <v>124</v>
      </c>
      <c r="E67" s="216"/>
      <c r="F67" s="216"/>
      <c r="G67" s="216"/>
      <c r="H67" s="216"/>
      <c r="I67" s="7"/>
    </row>
    <row r="68" spans="1:9" s="5" customFormat="1" x14ac:dyDescent="0.2">
      <c r="A68" s="6"/>
      <c r="B68" s="6"/>
      <c r="C68" s="50"/>
      <c r="D68" s="216" t="s">
        <v>125</v>
      </c>
      <c r="E68" s="216"/>
      <c r="F68" s="216"/>
      <c r="G68" s="216"/>
      <c r="H68" s="216"/>
      <c r="I68" s="7"/>
    </row>
    <row r="69" spans="1:9" s="5" customFormat="1" ht="39" customHeight="1" x14ac:dyDescent="0.2">
      <c r="A69" s="6"/>
      <c r="B69" s="6"/>
      <c r="C69" s="50"/>
      <c r="D69" s="218" t="s">
        <v>126</v>
      </c>
      <c r="E69" s="218"/>
      <c r="F69" s="218"/>
      <c r="G69" s="218"/>
      <c r="H69" s="218"/>
      <c r="I69" s="7"/>
    </row>
    <row r="70" spans="1:9" s="5" customFormat="1" ht="49.15" customHeight="1" x14ac:dyDescent="0.2">
      <c r="A70" s="6"/>
      <c r="B70" s="6"/>
      <c r="C70" s="50"/>
      <c r="D70" s="218" t="s">
        <v>127</v>
      </c>
      <c r="E70" s="218"/>
      <c r="F70" s="218"/>
      <c r="G70" s="218"/>
      <c r="H70" s="218"/>
      <c r="I70" s="7"/>
    </row>
    <row r="71" spans="1:9" s="5" customFormat="1" ht="58.15" customHeight="1" x14ac:dyDescent="0.2">
      <c r="A71" s="6"/>
      <c r="B71" s="6"/>
      <c r="C71" s="50"/>
      <c r="D71" s="218" t="s">
        <v>128</v>
      </c>
      <c r="E71" s="218"/>
      <c r="F71" s="218"/>
      <c r="G71" s="218"/>
      <c r="H71" s="218"/>
      <c r="I71" s="7"/>
    </row>
    <row r="72" spans="1:9" s="5" customFormat="1" ht="47.45" customHeight="1" x14ac:dyDescent="0.2">
      <c r="A72" s="6"/>
      <c r="B72" s="6"/>
      <c r="C72" s="50"/>
      <c r="D72" s="218" t="s">
        <v>129</v>
      </c>
      <c r="E72" s="218"/>
      <c r="F72" s="218"/>
      <c r="G72" s="218"/>
      <c r="H72" s="218"/>
      <c r="I72" s="7"/>
    </row>
    <row r="73" spans="1:9" s="5" customFormat="1" ht="34.9" customHeight="1" x14ac:dyDescent="0.2">
      <c r="A73" s="6"/>
      <c r="B73" s="6"/>
      <c r="C73" s="50"/>
      <c r="D73" s="218" t="s">
        <v>130</v>
      </c>
      <c r="E73" s="218"/>
      <c r="F73" s="218"/>
      <c r="G73" s="218"/>
      <c r="H73" s="218"/>
      <c r="I73" s="7"/>
    </row>
    <row r="74" spans="1:9" s="5" customFormat="1" ht="40.9" customHeight="1" x14ac:dyDescent="0.2">
      <c r="A74" s="6"/>
      <c r="B74" s="6"/>
      <c r="C74" s="50"/>
      <c r="D74" s="218" t="s">
        <v>131</v>
      </c>
      <c r="E74" s="218"/>
      <c r="F74" s="218"/>
      <c r="G74" s="218"/>
      <c r="H74" s="218"/>
      <c r="I74" s="7"/>
    </row>
    <row r="75" spans="1:9" s="5" customFormat="1" ht="37.5" customHeight="1" x14ac:dyDescent="0.2">
      <c r="A75" s="6"/>
      <c r="B75" s="6"/>
      <c r="C75" s="50"/>
      <c r="D75" s="218" t="s">
        <v>132</v>
      </c>
      <c r="E75" s="218"/>
      <c r="F75" s="218"/>
      <c r="G75" s="218"/>
      <c r="H75" s="218"/>
      <c r="I75" s="7"/>
    </row>
    <row r="76" spans="1:9" s="5" customFormat="1" ht="40.9" customHeight="1" x14ac:dyDescent="0.2">
      <c r="A76" s="6"/>
      <c r="B76" s="6"/>
      <c r="C76" s="50"/>
      <c r="D76" s="218" t="s">
        <v>133</v>
      </c>
      <c r="E76" s="218"/>
      <c r="F76" s="218"/>
      <c r="G76" s="218"/>
      <c r="H76" s="218"/>
      <c r="I76" s="7"/>
    </row>
    <row r="77" spans="1:9" s="5" customFormat="1" ht="75.599999999999994" customHeight="1" x14ac:dyDescent="0.2">
      <c r="A77" s="6"/>
      <c r="B77" s="6"/>
      <c r="C77" s="50"/>
      <c r="D77" s="218" t="s">
        <v>134</v>
      </c>
      <c r="E77" s="218"/>
      <c r="F77" s="218"/>
      <c r="G77" s="218"/>
      <c r="H77" s="218"/>
      <c r="I77" s="7"/>
    </row>
    <row r="78" spans="1:9" s="5" customFormat="1" ht="56.45" customHeight="1" x14ac:dyDescent="0.2">
      <c r="A78" s="6"/>
      <c r="B78" s="6"/>
      <c r="C78" s="50"/>
      <c r="D78" s="218" t="s">
        <v>135</v>
      </c>
      <c r="E78" s="218"/>
      <c r="F78" s="218"/>
      <c r="G78" s="218"/>
      <c r="H78" s="218"/>
      <c r="I78" s="7"/>
    </row>
    <row r="79" spans="1:9" s="5" customFormat="1" ht="54.6" customHeight="1" x14ac:dyDescent="0.2">
      <c r="A79" s="6"/>
      <c r="B79" s="6"/>
      <c r="C79" s="50"/>
      <c r="D79" s="218" t="s">
        <v>136</v>
      </c>
      <c r="E79" s="218"/>
      <c r="F79" s="218"/>
      <c r="G79" s="218"/>
      <c r="H79" s="218"/>
      <c r="I79" s="7"/>
    </row>
    <row r="80" spans="1:9" s="5" customFormat="1" ht="96.6" customHeight="1" x14ac:dyDescent="0.2">
      <c r="A80" s="6"/>
      <c r="B80" s="6"/>
      <c r="C80" s="50"/>
      <c r="D80" s="218" t="s">
        <v>137</v>
      </c>
      <c r="E80" s="218"/>
      <c r="F80" s="218"/>
      <c r="G80" s="218"/>
      <c r="H80" s="218"/>
      <c r="I80" s="7"/>
    </row>
    <row r="81" spans="1:9" s="5" customFormat="1" x14ac:dyDescent="0.2">
      <c r="A81" s="6"/>
      <c r="B81" s="6"/>
      <c r="C81" s="50"/>
      <c r="D81" s="216" t="s">
        <v>138</v>
      </c>
      <c r="E81" s="216"/>
      <c r="F81" s="216"/>
      <c r="G81" s="216"/>
      <c r="H81" s="216"/>
      <c r="I81" s="7"/>
    </row>
    <row r="82" spans="1:9" s="5" customFormat="1" ht="97.9" customHeight="1" x14ac:dyDescent="0.2">
      <c r="A82" s="6"/>
      <c r="B82" s="6"/>
      <c r="C82" s="50"/>
      <c r="D82" s="216" t="s">
        <v>139</v>
      </c>
      <c r="E82" s="216"/>
      <c r="F82" s="216"/>
      <c r="G82" s="216"/>
      <c r="H82" s="216"/>
      <c r="I82" s="7"/>
    </row>
    <row r="83" spans="1:9" s="5" customFormat="1" ht="24.6" customHeight="1" x14ac:dyDescent="0.2">
      <c r="A83" s="6"/>
      <c r="B83" s="6"/>
      <c r="C83" s="50"/>
      <c r="D83" s="216" t="s">
        <v>97</v>
      </c>
      <c r="E83" s="216"/>
      <c r="F83" s="216"/>
      <c r="G83" s="216"/>
      <c r="H83" s="216"/>
      <c r="I83" s="7"/>
    </row>
    <row r="84" spans="1:9" s="5" customFormat="1" x14ac:dyDescent="0.2">
      <c r="A84" s="6"/>
      <c r="B84" s="6"/>
      <c r="C84" s="50"/>
      <c r="D84" s="216"/>
      <c r="E84" s="216"/>
      <c r="F84" s="216"/>
      <c r="G84" s="216"/>
      <c r="H84" s="216"/>
      <c r="I84" s="7"/>
    </row>
    <row r="85" spans="1:9" s="5" customFormat="1" x14ac:dyDescent="0.2">
      <c r="A85" s="6"/>
      <c r="B85" s="6"/>
      <c r="C85" s="50"/>
      <c r="D85" s="217" t="s">
        <v>140</v>
      </c>
      <c r="E85" s="217"/>
      <c r="F85" s="217"/>
      <c r="G85" s="217"/>
      <c r="H85" s="217"/>
      <c r="I85" s="7"/>
    </row>
    <row r="86" spans="1:9" s="5" customFormat="1" ht="51.6" customHeight="1" x14ac:dyDescent="0.2">
      <c r="A86" s="6"/>
      <c r="B86" s="6"/>
      <c r="C86" s="50"/>
      <c r="D86" s="219" t="s">
        <v>141</v>
      </c>
      <c r="E86" s="219"/>
      <c r="F86" s="219"/>
      <c r="G86" s="219"/>
      <c r="H86" s="219"/>
      <c r="I86" s="7"/>
    </row>
    <row r="87" spans="1:9" s="5" customFormat="1" ht="43.9" customHeight="1" x14ac:dyDescent="0.2">
      <c r="A87" s="6"/>
      <c r="B87" s="6"/>
      <c r="C87" s="50"/>
      <c r="D87" s="219" t="s">
        <v>142</v>
      </c>
      <c r="E87" s="219"/>
      <c r="F87" s="219"/>
      <c r="G87" s="219"/>
      <c r="H87" s="219"/>
      <c r="I87" s="7"/>
    </row>
    <row r="88" spans="1:9" s="5" customFormat="1" ht="57" customHeight="1" x14ac:dyDescent="0.2">
      <c r="A88" s="6"/>
      <c r="B88" s="6"/>
      <c r="C88" s="50"/>
      <c r="D88" s="219" t="s">
        <v>143</v>
      </c>
      <c r="E88" s="219"/>
      <c r="F88" s="219"/>
      <c r="G88" s="219"/>
      <c r="H88" s="219"/>
      <c r="I88" s="7"/>
    </row>
    <row r="89" spans="1:9" s="5" customFormat="1" ht="51.6" customHeight="1" x14ac:dyDescent="0.2">
      <c r="A89" s="6"/>
      <c r="B89" s="6"/>
      <c r="C89" s="50"/>
      <c r="D89" s="219" t="s">
        <v>144</v>
      </c>
      <c r="E89" s="219"/>
      <c r="F89" s="219"/>
      <c r="G89" s="219"/>
      <c r="H89" s="219"/>
      <c r="I89" s="7"/>
    </row>
    <row r="90" spans="1:9" s="5" customFormat="1" ht="53.45" customHeight="1" x14ac:dyDescent="0.2">
      <c r="A90" s="6"/>
      <c r="B90" s="6"/>
      <c r="C90" s="50"/>
      <c r="D90" s="219" t="s">
        <v>145</v>
      </c>
      <c r="E90" s="219"/>
      <c r="F90" s="219"/>
      <c r="G90" s="219"/>
      <c r="H90" s="219"/>
      <c r="I90" s="7"/>
    </row>
    <row r="91" spans="1:9" s="5" customFormat="1" ht="24.6" customHeight="1" x14ac:dyDescent="0.2">
      <c r="A91" s="6"/>
      <c r="B91" s="6"/>
      <c r="C91" s="50"/>
      <c r="D91" s="219" t="s">
        <v>146</v>
      </c>
      <c r="E91" s="219"/>
      <c r="F91" s="219"/>
      <c r="G91" s="219"/>
      <c r="H91" s="219"/>
      <c r="I91" s="7"/>
    </row>
    <row r="92" spans="1:9" s="5" customFormat="1" ht="108.6" customHeight="1" x14ac:dyDescent="0.2">
      <c r="A92" s="6"/>
      <c r="B92" s="6"/>
      <c r="C92" s="50"/>
      <c r="D92" s="219" t="s">
        <v>147</v>
      </c>
      <c r="E92" s="219"/>
      <c r="F92" s="219"/>
      <c r="G92" s="219"/>
      <c r="H92" s="219"/>
      <c r="I92" s="7"/>
    </row>
    <row r="93" spans="1:9" s="5" customFormat="1" ht="52.9" customHeight="1" x14ac:dyDescent="0.2">
      <c r="A93" s="6"/>
      <c r="B93" s="6"/>
      <c r="C93" s="50"/>
      <c r="D93" s="219" t="s">
        <v>148</v>
      </c>
      <c r="E93" s="219"/>
      <c r="F93" s="219"/>
      <c r="G93" s="219"/>
      <c r="H93" s="219"/>
      <c r="I93" s="7"/>
    </row>
    <row r="94" spans="1:9" s="5" customFormat="1" ht="51" customHeight="1" x14ac:dyDescent="0.2">
      <c r="A94" s="6"/>
      <c r="B94" s="6"/>
      <c r="C94" s="50"/>
      <c r="D94" s="219" t="s">
        <v>149</v>
      </c>
      <c r="E94" s="219"/>
      <c r="F94" s="219"/>
      <c r="G94" s="219"/>
      <c r="H94" s="219"/>
      <c r="I94" s="7"/>
    </row>
    <row r="95" spans="1:9" s="5" customFormat="1" ht="36.6" customHeight="1" x14ac:dyDescent="0.2">
      <c r="A95" s="6"/>
      <c r="B95" s="6"/>
      <c r="C95" s="50"/>
      <c r="D95" s="219" t="s">
        <v>150</v>
      </c>
      <c r="E95" s="219"/>
      <c r="F95" s="219"/>
      <c r="G95" s="219"/>
      <c r="H95" s="219"/>
      <c r="I95" s="7"/>
    </row>
    <row r="96" spans="1:9" s="5" customFormat="1" ht="39" customHeight="1" x14ac:dyDescent="0.2">
      <c r="A96" s="6"/>
      <c r="B96" s="6"/>
      <c r="C96" s="50"/>
      <c r="D96" s="219" t="s">
        <v>151</v>
      </c>
      <c r="E96" s="219"/>
      <c r="F96" s="219"/>
      <c r="G96" s="219"/>
      <c r="H96" s="219"/>
      <c r="I96" s="7"/>
    </row>
    <row r="97" spans="1:9" s="5" customFormat="1" ht="55.5" customHeight="1" x14ac:dyDescent="0.2">
      <c r="A97" s="6"/>
      <c r="B97" s="6"/>
      <c r="C97" s="50"/>
      <c r="D97" s="219" t="s">
        <v>152</v>
      </c>
      <c r="E97" s="219"/>
      <c r="F97" s="219"/>
      <c r="G97" s="219"/>
      <c r="H97" s="219"/>
      <c r="I97" s="7"/>
    </row>
    <row r="98" spans="1:9" s="5" customFormat="1" ht="40.5" customHeight="1" x14ac:dyDescent="0.2">
      <c r="A98" s="6"/>
      <c r="B98" s="6"/>
      <c r="C98" s="50"/>
      <c r="D98" s="219" t="s">
        <v>153</v>
      </c>
      <c r="E98" s="219"/>
      <c r="F98" s="219"/>
      <c r="G98" s="219"/>
      <c r="H98" s="219"/>
      <c r="I98" s="7"/>
    </row>
    <row r="99" spans="1:9" s="5" customFormat="1" ht="35.450000000000003" customHeight="1" x14ac:dyDescent="0.2">
      <c r="A99" s="6"/>
      <c r="B99" s="6"/>
      <c r="C99" s="50"/>
      <c r="D99" s="219" t="s">
        <v>154</v>
      </c>
      <c r="E99" s="219"/>
      <c r="F99" s="219"/>
      <c r="G99" s="219"/>
      <c r="H99" s="219"/>
      <c r="I99" s="7"/>
    </row>
    <row r="100" spans="1:9" s="5" customFormat="1" ht="67.900000000000006" customHeight="1" x14ac:dyDescent="0.2">
      <c r="A100" s="6"/>
      <c r="B100" s="6"/>
      <c r="C100" s="50"/>
      <c r="D100" s="219" t="s">
        <v>155</v>
      </c>
      <c r="E100" s="219"/>
      <c r="F100" s="219"/>
      <c r="G100" s="219"/>
      <c r="H100" s="219"/>
      <c r="I100" s="7"/>
    </row>
    <row r="101" spans="1:9" s="5" customFormat="1" ht="45.6" customHeight="1" x14ac:dyDescent="0.2">
      <c r="A101" s="6"/>
      <c r="B101" s="6"/>
      <c r="C101" s="50"/>
      <c r="D101" s="219" t="s">
        <v>156</v>
      </c>
      <c r="E101" s="219"/>
      <c r="F101" s="219"/>
      <c r="G101" s="219"/>
      <c r="H101" s="219"/>
      <c r="I101" s="7"/>
    </row>
    <row r="102" spans="1:9" s="5" customFormat="1" x14ac:dyDescent="0.2">
      <c r="A102" s="6"/>
      <c r="B102" s="6"/>
      <c r="C102" s="50"/>
      <c r="D102" s="59"/>
      <c r="E102" s="59"/>
      <c r="F102" s="59"/>
      <c r="G102" s="59"/>
      <c r="H102" s="59"/>
      <c r="I102" s="7"/>
    </row>
    <row r="103" spans="1:9" s="5" customFormat="1" ht="24.6" customHeight="1" x14ac:dyDescent="0.2">
      <c r="A103" s="6"/>
      <c r="B103" s="6"/>
      <c r="C103" s="50"/>
      <c r="D103" s="219" t="s">
        <v>157</v>
      </c>
      <c r="E103" s="219"/>
      <c r="F103" s="219"/>
      <c r="G103" s="219"/>
      <c r="H103" s="219"/>
      <c r="I103" s="7"/>
    </row>
    <row r="104" spans="1:9" s="5" customFormat="1" ht="33" customHeight="1" x14ac:dyDescent="0.2">
      <c r="A104" s="6"/>
      <c r="B104" s="6"/>
      <c r="C104" s="50"/>
      <c r="D104" s="219" t="s">
        <v>158</v>
      </c>
      <c r="E104" s="219"/>
      <c r="F104" s="219"/>
      <c r="G104" s="219"/>
      <c r="H104" s="219"/>
      <c r="I104" s="7"/>
    </row>
    <row r="105" spans="1:9" s="5" customFormat="1" ht="35.450000000000003" customHeight="1" x14ac:dyDescent="0.2">
      <c r="A105" s="6"/>
      <c r="B105" s="6"/>
      <c r="C105" s="50"/>
      <c r="D105" s="219" t="s">
        <v>159</v>
      </c>
      <c r="E105" s="219"/>
      <c r="F105" s="219"/>
      <c r="G105" s="219"/>
      <c r="H105" s="219"/>
      <c r="I105" s="7"/>
    </row>
    <row r="106" spans="1:9" s="5" customFormat="1" ht="25.15" customHeight="1" x14ac:dyDescent="0.2">
      <c r="A106" s="6"/>
      <c r="B106" s="6"/>
      <c r="C106" s="50"/>
      <c r="D106" s="219" t="s">
        <v>160</v>
      </c>
      <c r="E106" s="219"/>
      <c r="F106" s="219"/>
      <c r="G106" s="219"/>
      <c r="H106" s="219"/>
      <c r="I106" s="7"/>
    </row>
    <row r="107" spans="1:9" s="5" customFormat="1" x14ac:dyDescent="0.2">
      <c r="A107" s="6"/>
      <c r="B107" s="6"/>
      <c r="C107" s="50"/>
      <c r="D107" s="60"/>
      <c r="E107" s="59"/>
      <c r="F107" s="59"/>
      <c r="G107" s="59"/>
      <c r="H107" s="59"/>
      <c r="I107" s="7"/>
    </row>
    <row r="108" spans="1:9" s="5" customFormat="1" ht="18.600000000000001" customHeight="1" x14ac:dyDescent="0.2">
      <c r="A108" s="6"/>
      <c r="B108" s="6"/>
      <c r="C108" s="50"/>
      <c r="D108" s="219" t="s">
        <v>161</v>
      </c>
      <c r="E108" s="219"/>
      <c r="F108" s="219"/>
      <c r="G108" s="219"/>
      <c r="H108" s="219"/>
      <c r="I108" s="7"/>
    </row>
    <row r="109" spans="1:9" s="5" customFormat="1" ht="18.600000000000001" customHeight="1" x14ac:dyDescent="0.2">
      <c r="A109" s="6"/>
      <c r="B109" s="6"/>
      <c r="C109" s="50"/>
      <c r="D109" s="219" t="s">
        <v>162</v>
      </c>
      <c r="E109" s="219"/>
      <c r="F109" s="219"/>
      <c r="G109" s="219"/>
      <c r="H109" s="219"/>
      <c r="I109" s="7"/>
    </row>
    <row r="110" spans="1:9" s="5" customFormat="1" ht="18" customHeight="1" x14ac:dyDescent="0.2">
      <c r="A110" s="6"/>
      <c r="B110" s="6"/>
      <c r="C110" s="50"/>
      <c r="D110" s="219" t="s">
        <v>163</v>
      </c>
      <c r="E110" s="219"/>
      <c r="F110" s="219"/>
      <c r="G110" s="219"/>
      <c r="H110" s="219"/>
      <c r="I110" s="7"/>
    </row>
    <row r="111" spans="1:9" s="5" customFormat="1" ht="18" customHeight="1" x14ac:dyDescent="0.2">
      <c r="A111" s="6"/>
      <c r="B111" s="6"/>
      <c r="C111" s="50"/>
      <c r="D111" s="219" t="s">
        <v>164</v>
      </c>
      <c r="E111" s="219"/>
      <c r="F111" s="219"/>
      <c r="G111" s="219"/>
      <c r="H111" s="219"/>
      <c r="I111" s="7"/>
    </row>
    <row r="112" spans="1:9" s="5" customFormat="1" ht="16.899999999999999" customHeight="1" x14ac:dyDescent="0.2">
      <c r="A112" s="6"/>
      <c r="B112" s="6"/>
      <c r="C112" s="50"/>
      <c r="D112" s="219" t="s">
        <v>165</v>
      </c>
      <c r="E112" s="219"/>
      <c r="F112" s="219"/>
      <c r="G112" s="219"/>
      <c r="H112" s="219"/>
      <c r="I112" s="7"/>
    </row>
    <row r="113" spans="1:9" s="5" customFormat="1" ht="18.600000000000001" customHeight="1" x14ac:dyDescent="0.2">
      <c r="A113" s="6"/>
      <c r="B113" s="6"/>
      <c r="C113" s="50"/>
      <c r="D113" s="219" t="s">
        <v>166</v>
      </c>
      <c r="E113" s="219"/>
      <c r="F113" s="219"/>
      <c r="G113" s="219"/>
      <c r="H113" s="219"/>
      <c r="I113" s="7"/>
    </row>
    <row r="114" spans="1:9" s="5" customFormat="1" ht="20.45" customHeight="1" x14ac:dyDescent="0.2">
      <c r="A114" s="6"/>
      <c r="B114" s="6"/>
      <c r="C114" s="50"/>
      <c r="D114" s="219" t="s">
        <v>167</v>
      </c>
      <c r="E114" s="219"/>
      <c r="F114" s="219"/>
      <c r="G114" s="219"/>
      <c r="H114" s="219"/>
      <c r="I114" s="7"/>
    </row>
    <row r="115" spans="1:9" s="5" customFormat="1" ht="17.45" customHeight="1" x14ac:dyDescent="0.2">
      <c r="A115" s="6"/>
      <c r="B115" s="6"/>
      <c r="C115" s="50"/>
      <c r="D115" s="219" t="s">
        <v>168</v>
      </c>
      <c r="E115" s="219"/>
      <c r="F115" s="219"/>
      <c r="G115" s="219"/>
      <c r="H115" s="219"/>
      <c r="I115" s="7"/>
    </row>
    <row r="116" spans="1:9" s="5" customFormat="1" ht="16.899999999999999" customHeight="1" x14ac:dyDescent="0.2">
      <c r="A116" s="6"/>
      <c r="B116" s="6"/>
      <c r="C116" s="50"/>
      <c r="D116" s="219" t="s">
        <v>169</v>
      </c>
      <c r="E116" s="219"/>
      <c r="F116" s="219"/>
      <c r="G116" s="219"/>
      <c r="H116" s="219"/>
      <c r="I116" s="7"/>
    </row>
    <row r="117" spans="1:9" s="5" customFormat="1" ht="21.6" customHeight="1" x14ac:dyDescent="0.2">
      <c r="A117" s="6"/>
      <c r="B117" s="6"/>
      <c r="C117" s="50"/>
      <c r="D117" s="219" t="s">
        <v>170</v>
      </c>
      <c r="E117" s="219"/>
      <c r="F117" s="219"/>
      <c r="G117" s="219"/>
      <c r="H117" s="219"/>
      <c r="I117" s="7"/>
    </row>
    <row r="118" spans="1:9" s="5" customFormat="1" ht="17.45" customHeight="1" x14ac:dyDescent="0.2">
      <c r="A118" s="6"/>
      <c r="B118" s="6"/>
      <c r="C118" s="50"/>
      <c r="D118" s="219" t="s">
        <v>171</v>
      </c>
      <c r="E118" s="219"/>
      <c r="F118" s="219"/>
      <c r="G118" s="219"/>
      <c r="H118" s="219"/>
      <c r="I118" s="7"/>
    </row>
    <row r="119" spans="1:9" s="5" customFormat="1" ht="19.899999999999999" customHeight="1" x14ac:dyDescent="0.2">
      <c r="A119" s="6"/>
      <c r="B119" s="6"/>
      <c r="C119" s="50"/>
      <c r="D119" s="219" t="s">
        <v>172</v>
      </c>
      <c r="E119" s="219"/>
      <c r="F119" s="219"/>
      <c r="G119" s="219"/>
      <c r="H119" s="219"/>
      <c r="I119" s="7"/>
    </row>
    <row r="120" spans="1:9" s="5" customFormat="1" ht="19.899999999999999" customHeight="1" x14ac:dyDescent="0.2">
      <c r="A120" s="6"/>
      <c r="B120" s="6"/>
      <c r="C120" s="50"/>
      <c r="D120" s="219" t="s">
        <v>173</v>
      </c>
      <c r="E120" s="219"/>
      <c r="F120" s="219"/>
      <c r="G120" s="219"/>
      <c r="H120" s="219"/>
      <c r="I120" s="7"/>
    </row>
    <row r="121" spans="1:9" s="5" customFormat="1" ht="16.899999999999999" customHeight="1" x14ac:dyDescent="0.2">
      <c r="A121" s="6"/>
      <c r="B121" s="6"/>
      <c r="C121" s="50"/>
      <c r="D121" s="219" t="s">
        <v>174</v>
      </c>
      <c r="E121" s="219"/>
      <c r="F121" s="219"/>
      <c r="G121" s="219"/>
      <c r="H121" s="219"/>
      <c r="I121" s="7"/>
    </row>
    <row r="122" spans="1:9" s="5" customFormat="1" ht="19.899999999999999" customHeight="1" x14ac:dyDescent="0.2">
      <c r="A122" s="6"/>
      <c r="B122" s="6"/>
      <c r="C122" s="50"/>
      <c r="D122" s="219" t="s">
        <v>175</v>
      </c>
      <c r="E122" s="219"/>
      <c r="F122" s="219"/>
      <c r="G122" s="219"/>
      <c r="H122" s="219"/>
      <c r="I122" s="7"/>
    </row>
    <row r="123" spans="1:9" s="5" customFormat="1" ht="385.15" customHeight="1" x14ac:dyDescent="0.2">
      <c r="A123" s="6"/>
      <c r="B123" s="6"/>
      <c r="C123" s="50"/>
      <c r="D123" s="219" t="s">
        <v>176</v>
      </c>
      <c r="E123" s="219"/>
      <c r="F123" s="219"/>
      <c r="G123" s="219"/>
      <c r="H123" s="219"/>
      <c r="I123" s="7"/>
    </row>
    <row r="124" spans="1:9" s="5" customFormat="1" x14ac:dyDescent="0.2">
      <c r="A124" s="6"/>
      <c r="B124" s="6"/>
      <c r="C124" s="50"/>
      <c r="D124" s="60"/>
      <c r="E124" s="59"/>
      <c r="F124" s="59"/>
      <c r="G124" s="59"/>
      <c r="H124" s="59"/>
      <c r="I124" s="7"/>
    </row>
    <row r="125" spans="1:9" s="5" customFormat="1" ht="33" customHeight="1" x14ac:dyDescent="0.2">
      <c r="A125" s="6"/>
      <c r="B125" s="6"/>
      <c r="C125" s="50"/>
      <c r="D125" s="219" t="s">
        <v>177</v>
      </c>
      <c r="E125" s="219"/>
      <c r="F125" s="219"/>
      <c r="G125" s="219"/>
      <c r="H125" s="219"/>
      <c r="I125" s="7"/>
    </row>
    <row r="126" spans="1:9" s="5" customFormat="1" ht="14.45" customHeight="1" x14ac:dyDescent="0.2">
      <c r="A126" s="6"/>
      <c r="B126" s="6"/>
      <c r="C126" s="50"/>
      <c r="D126" s="60" t="s">
        <v>178</v>
      </c>
      <c r="E126" s="59"/>
      <c r="F126" s="59"/>
      <c r="G126" s="59"/>
      <c r="H126" s="59"/>
      <c r="I126" s="7"/>
    </row>
    <row r="127" spans="1:9" s="5" customFormat="1" ht="24" customHeight="1" x14ac:dyDescent="0.2">
      <c r="A127" s="6"/>
      <c r="B127" s="6"/>
      <c r="C127" s="50"/>
      <c r="D127" s="219" t="s">
        <v>179</v>
      </c>
      <c r="E127" s="219"/>
      <c r="F127" s="219"/>
      <c r="G127" s="219"/>
      <c r="H127" s="219"/>
      <c r="I127" s="7"/>
    </row>
    <row r="128" spans="1:9" s="5" customFormat="1" ht="70.150000000000006" customHeight="1" x14ac:dyDescent="0.2">
      <c r="A128" s="6"/>
      <c r="B128" s="6"/>
      <c r="C128" s="50"/>
      <c r="D128" s="219" t="s">
        <v>180</v>
      </c>
      <c r="E128" s="219"/>
      <c r="F128" s="219"/>
      <c r="G128" s="219"/>
      <c r="H128" s="219"/>
      <c r="I128" s="7"/>
    </row>
    <row r="129" spans="1:9" s="5" customFormat="1" ht="40.15" customHeight="1" x14ac:dyDescent="0.2">
      <c r="A129" s="6"/>
      <c r="B129" s="6"/>
      <c r="C129" s="50"/>
      <c r="D129" s="219" t="s">
        <v>181</v>
      </c>
      <c r="E129" s="219"/>
      <c r="F129" s="219"/>
      <c r="G129" s="219"/>
      <c r="H129" s="219"/>
      <c r="I129" s="7"/>
    </row>
    <row r="130" spans="1:9" s="5" customFormat="1" ht="51.6" customHeight="1" x14ac:dyDescent="0.2">
      <c r="A130" s="6"/>
      <c r="B130" s="6"/>
      <c r="C130" s="50"/>
      <c r="D130" s="219" t="s">
        <v>182</v>
      </c>
      <c r="E130" s="219"/>
      <c r="F130" s="219"/>
      <c r="G130" s="219"/>
      <c r="H130" s="219"/>
      <c r="I130" s="7"/>
    </row>
    <row r="131" spans="1:9" s="5" customFormat="1" ht="39" customHeight="1" x14ac:dyDescent="0.2">
      <c r="A131" s="6"/>
      <c r="B131" s="6"/>
      <c r="C131" s="50"/>
      <c r="D131" s="219" t="s">
        <v>183</v>
      </c>
      <c r="E131" s="219"/>
      <c r="F131" s="219"/>
      <c r="G131" s="219"/>
      <c r="H131" s="219"/>
      <c r="I131" s="7"/>
    </row>
    <row r="132" spans="1:9" s="5" customFormat="1" ht="19.149999999999999" customHeight="1" x14ac:dyDescent="0.2">
      <c r="A132" s="6"/>
      <c r="B132" s="6"/>
      <c r="C132" s="50"/>
      <c r="D132" s="219" t="s">
        <v>184</v>
      </c>
      <c r="E132" s="219"/>
      <c r="F132" s="219"/>
      <c r="G132" s="219"/>
      <c r="H132" s="219"/>
      <c r="I132" s="7"/>
    </row>
    <row r="133" spans="1:9" s="5" customFormat="1" ht="33" customHeight="1" x14ac:dyDescent="0.2">
      <c r="A133" s="6"/>
      <c r="B133" s="6"/>
      <c r="C133" s="50"/>
      <c r="D133" s="219" t="s">
        <v>185</v>
      </c>
      <c r="E133" s="219"/>
      <c r="F133" s="219"/>
      <c r="G133" s="219"/>
      <c r="H133" s="219"/>
      <c r="I133" s="7"/>
    </row>
    <row r="134" spans="1:9" s="5" customFormat="1" ht="68.45" customHeight="1" x14ac:dyDescent="0.2">
      <c r="A134" s="6"/>
      <c r="B134" s="6"/>
      <c r="C134" s="50"/>
      <c r="D134" s="219" t="s">
        <v>186</v>
      </c>
      <c r="E134" s="219"/>
      <c r="F134" s="219"/>
      <c r="G134" s="219"/>
      <c r="H134" s="219"/>
      <c r="I134" s="7"/>
    </row>
    <row r="135" spans="1:9" s="5" customFormat="1" ht="37.15" customHeight="1" x14ac:dyDescent="0.2">
      <c r="A135" s="6"/>
      <c r="B135" s="6"/>
      <c r="C135" s="50"/>
      <c r="D135" s="219" t="s">
        <v>187</v>
      </c>
      <c r="E135" s="219"/>
      <c r="F135" s="219"/>
      <c r="G135" s="219"/>
      <c r="H135" s="219"/>
      <c r="I135" s="7"/>
    </row>
    <row r="136" spans="1:9" s="5" customFormat="1" ht="66" customHeight="1" x14ac:dyDescent="0.2">
      <c r="A136" s="6"/>
      <c r="B136" s="6"/>
      <c r="C136" s="50"/>
      <c r="D136" s="219" t="s">
        <v>188</v>
      </c>
      <c r="E136" s="219"/>
      <c r="F136" s="219"/>
      <c r="G136" s="219"/>
      <c r="H136" s="219"/>
      <c r="I136" s="7"/>
    </row>
    <row r="137" spans="1:9" s="5" customFormat="1" ht="20.45" customHeight="1" x14ac:dyDescent="0.2">
      <c r="A137" s="6"/>
      <c r="B137" s="6"/>
      <c r="C137" s="50"/>
      <c r="D137" s="219" t="s">
        <v>189</v>
      </c>
      <c r="E137" s="219"/>
      <c r="F137" s="219"/>
      <c r="G137" s="219"/>
      <c r="H137" s="219"/>
      <c r="I137" s="7"/>
    </row>
    <row r="138" spans="1:9" s="5" customFormat="1" x14ac:dyDescent="0.2">
      <c r="A138" s="6"/>
      <c r="B138" s="6"/>
      <c r="C138" s="50"/>
      <c r="D138" s="61"/>
      <c r="E138" s="59"/>
      <c r="F138" s="59"/>
      <c r="G138" s="59"/>
      <c r="H138" s="59"/>
      <c r="I138" s="7"/>
    </row>
    <row r="139" spans="1:9" s="5" customFormat="1" ht="19.149999999999999" customHeight="1" x14ac:dyDescent="0.2">
      <c r="A139" s="6"/>
      <c r="B139" s="6"/>
      <c r="C139" s="50"/>
      <c r="D139" s="60" t="s">
        <v>190</v>
      </c>
      <c r="E139" s="59"/>
      <c r="F139" s="59"/>
      <c r="G139" s="59"/>
      <c r="H139" s="59"/>
      <c r="I139" s="7"/>
    </row>
    <row r="140" spans="1:9" s="5" customFormat="1" x14ac:dyDescent="0.2">
      <c r="A140" s="6"/>
      <c r="B140" s="6"/>
      <c r="C140" s="50"/>
      <c r="D140" s="60"/>
      <c r="E140" s="59"/>
      <c r="F140" s="59"/>
      <c r="G140" s="59"/>
      <c r="H140" s="59"/>
      <c r="I140" s="7"/>
    </row>
    <row r="141" spans="1:9" s="5" customFormat="1" ht="66.599999999999994" customHeight="1" x14ac:dyDescent="0.2">
      <c r="A141" s="6"/>
      <c r="B141" s="6"/>
      <c r="C141" s="50"/>
      <c r="D141" s="219" t="s">
        <v>191</v>
      </c>
      <c r="E141" s="219"/>
      <c r="F141" s="219"/>
      <c r="G141" s="219"/>
      <c r="H141" s="219"/>
      <c r="I141" s="7"/>
    </row>
    <row r="142" spans="1:9" s="5" customFormat="1" ht="65.45" customHeight="1" x14ac:dyDescent="0.2">
      <c r="A142" s="6"/>
      <c r="B142" s="6"/>
      <c r="C142" s="50"/>
      <c r="D142" s="219" t="s">
        <v>192</v>
      </c>
      <c r="E142" s="219"/>
      <c r="F142" s="219"/>
      <c r="G142" s="219"/>
      <c r="H142" s="219"/>
      <c r="I142" s="7"/>
    </row>
    <row r="143" spans="1:9" s="5" customFormat="1" x14ac:dyDescent="0.2">
      <c r="A143" s="6"/>
      <c r="B143" s="6"/>
      <c r="C143" s="50"/>
      <c r="D143" s="60"/>
      <c r="E143" s="59"/>
      <c r="F143" s="59"/>
      <c r="G143" s="59"/>
      <c r="H143" s="59"/>
      <c r="I143" s="7"/>
    </row>
    <row r="144" spans="1:9" s="5" customFormat="1" ht="21" customHeight="1" x14ac:dyDescent="0.2">
      <c r="A144" s="6"/>
      <c r="B144" s="6"/>
      <c r="C144" s="50"/>
      <c r="D144" s="60" t="s">
        <v>193</v>
      </c>
      <c r="E144" s="59"/>
      <c r="F144" s="59"/>
      <c r="G144" s="59"/>
      <c r="H144" s="59"/>
      <c r="I144" s="7"/>
    </row>
    <row r="145" spans="1:9" s="5" customFormat="1" x14ac:dyDescent="0.2">
      <c r="A145" s="6"/>
      <c r="B145" s="6"/>
      <c r="C145" s="50"/>
      <c r="D145" s="60"/>
      <c r="E145" s="59"/>
      <c r="F145" s="59"/>
      <c r="G145" s="59"/>
      <c r="H145" s="59"/>
      <c r="I145" s="7"/>
    </row>
    <row r="146" spans="1:9" s="5" customFormat="1" ht="115.15" customHeight="1" x14ac:dyDescent="0.2">
      <c r="A146" s="6"/>
      <c r="B146" s="6"/>
      <c r="C146" s="50"/>
      <c r="D146" s="219" t="s">
        <v>194</v>
      </c>
      <c r="E146" s="219"/>
      <c r="F146" s="219"/>
      <c r="G146" s="219"/>
      <c r="H146" s="219"/>
      <c r="I146" s="7"/>
    </row>
    <row r="147" spans="1:9" s="5" customFormat="1" x14ac:dyDescent="0.2">
      <c r="A147" s="6"/>
      <c r="B147" s="6"/>
      <c r="C147" s="50"/>
      <c r="D147" s="60"/>
      <c r="E147" s="59"/>
      <c r="F147" s="59"/>
      <c r="G147" s="59"/>
      <c r="H147" s="59"/>
      <c r="I147" s="7"/>
    </row>
    <row r="148" spans="1:9" s="5" customFormat="1" x14ac:dyDescent="0.2">
      <c r="A148" s="6"/>
      <c r="B148" s="6"/>
      <c r="C148" s="50"/>
      <c r="D148" s="62" t="s">
        <v>195</v>
      </c>
      <c r="E148" s="59"/>
      <c r="F148" s="59"/>
      <c r="G148" s="59"/>
      <c r="H148" s="59"/>
      <c r="I148" s="7"/>
    </row>
    <row r="149" spans="1:9" s="5" customFormat="1" x14ac:dyDescent="0.2">
      <c r="A149" s="6"/>
      <c r="B149" s="6"/>
      <c r="C149" s="50"/>
      <c r="D149" s="62"/>
      <c r="E149" s="59"/>
      <c r="F149" s="59"/>
      <c r="G149" s="59"/>
      <c r="H149" s="59"/>
      <c r="I149" s="7"/>
    </row>
    <row r="150" spans="1:9" s="5" customFormat="1" ht="86.45" customHeight="1" x14ac:dyDescent="0.2">
      <c r="A150" s="6"/>
      <c r="B150" s="6"/>
      <c r="C150" s="50"/>
      <c r="D150" s="219" t="s">
        <v>196</v>
      </c>
      <c r="E150" s="219"/>
      <c r="F150" s="219"/>
      <c r="G150" s="219"/>
      <c r="H150" s="219"/>
      <c r="I150" s="7"/>
    </row>
    <row r="151" spans="1:9" s="5" customFormat="1" ht="21" customHeight="1" x14ac:dyDescent="0.2">
      <c r="A151" s="6"/>
      <c r="B151" s="6"/>
      <c r="C151" s="50"/>
      <c r="D151" s="219" t="s">
        <v>197</v>
      </c>
      <c r="E151" s="219"/>
      <c r="F151" s="219"/>
      <c r="G151" s="219"/>
      <c r="H151" s="219"/>
      <c r="I151" s="7"/>
    </row>
    <row r="152" spans="1:9" s="5" customFormat="1" ht="19.149999999999999" customHeight="1" x14ac:dyDescent="0.2">
      <c r="A152" s="6"/>
      <c r="B152" s="6"/>
      <c r="C152" s="50"/>
      <c r="D152" s="219" t="s">
        <v>198</v>
      </c>
      <c r="E152" s="219"/>
      <c r="F152" s="219"/>
      <c r="G152" s="219"/>
      <c r="H152" s="219"/>
      <c r="I152" s="7"/>
    </row>
    <row r="153" spans="1:9" s="5" customFormat="1" ht="19.149999999999999" customHeight="1" x14ac:dyDescent="0.2">
      <c r="A153" s="6"/>
      <c r="B153" s="6"/>
      <c r="C153" s="50"/>
      <c r="D153" s="219" t="s">
        <v>199</v>
      </c>
      <c r="E153" s="219"/>
      <c r="F153" s="219"/>
      <c r="G153" s="219"/>
      <c r="H153" s="219"/>
      <c r="I153" s="7"/>
    </row>
    <row r="154" spans="1:9" s="5" customFormat="1" ht="22.15" customHeight="1" x14ac:dyDescent="0.2">
      <c r="A154" s="6"/>
      <c r="B154" s="6"/>
      <c r="C154" s="50"/>
      <c r="D154" s="219" t="s">
        <v>200</v>
      </c>
      <c r="E154" s="219"/>
      <c r="F154" s="219"/>
      <c r="G154" s="219"/>
      <c r="H154" s="219"/>
      <c r="I154" s="7"/>
    </row>
    <row r="155" spans="1:9" s="5" customFormat="1" ht="18" customHeight="1" x14ac:dyDescent="0.2">
      <c r="A155" s="6"/>
      <c r="B155" s="6"/>
      <c r="C155" s="50"/>
      <c r="D155" s="219" t="s">
        <v>201</v>
      </c>
      <c r="E155" s="219"/>
      <c r="F155" s="219"/>
      <c r="G155" s="219"/>
      <c r="H155" s="219"/>
      <c r="I155" s="7"/>
    </row>
    <row r="156" spans="1:9" s="5" customFormat="1" ht="23.45" customHeight="1" x14ac:dyDescent="0.2">
      <c r="A156" s="6"/>
      <c r="B156" s="6"/>
      <c r="C156" s="50"/>
      <c r="D156" s="219" t="s">
        <v>202</v>
      </c>
      <c r="E156" s="219"/>
      <c r="F156" s="219"/>
      <c r="G156" s="219"/>
      <c r="H156" s="219"/>
      <c r="I156" s="7"/>
    </row>
    <row r="157" spans="1:9" s="5" customFormat="1" ht="22.15" customHeight="1" x14ac:dyDescent="0.2">
      <c r="A157" s="6"/>
      <c r="B157" s="6"/>
      <c r="C157" s="50"/>
      <c r="D157" s="219" t="s">
        <v>203</v>
      </c>
      <c r="E157" s="219"/>
      <c r="F157" s="219"/>
      <c r="G157" s="219"/>
      <c r="H157" s="219"/>
      <c r="I157" s="7"/>
    </row>
    <row r="158" spans="1:9" s="5" customFormat="1" ht="22.15" customHeight="1" x14ac:dyDescent="0.2">
      <c r="A158" s="6"/>
      <c r="B158" s="6"/>
      <c r="C158" s="50"/>
      <c r="D158" s="219" t="s">
        <v>204</v>
      </c>
      <c r="E158" s="219"/>
      <c r="F158" s="219"/>
      <c r="G158" s="219"/>
      <c r="H158" s="219"/>
      <c r="I158" s="7"/>
    </row>
    <row r="159" spans="1:9" s="5" customFormat="1" ht="260.45" customHeight="1" x14ac:dyDescent="0.2">
      <c r="A159" s="6"/>
      <c r="B159" s="6"/>
      <c r="C159" s="50"/>
      <c r="D159" s="219" t="s">
        <v>205</v>
      </c>
      <c r="E159" s="219"/>
      <c r="F159" s="219"/>
      <c r="G159" s="219"/>
      <c r="H159" s="219"/>
      <c r="I159" s="7"/>
    </row>
    <row r="160" spans="1:9" s="5" customFormat="1" x14ac:dyDescent="0.2">
      <c r="A160" s="6"/>
      <c r="B160" s="6"/>
      <c r="C160" s="50"/>
      <c r="D160" s="62"/>
      <c r="E160" s="59"/>
      <c r="F160" s="59"/>
      <c r="G160" s="59"/>
      <c r="H160" s="59"/>
      <c r="I160" s="7"/>
    </row>
    <row r="161" spans="1:9" s="5" customFormat="1" ht="25.15" customHeight="1" x14ac:dyDescent="0.2">
      <c r="A161" s="6"/>
      <c r="B161" s="6"/>
      <c r="C161" s="50"/>
      <c r="D161" s="60" t="s">
        <v>206</v>
      </c>
      <c r="E161" s="59"/>
      <c r="F161" s="59"/>
      <c r="G161" s="59"/>
      <c r="H161" s="59"/>
      <c r="I161" s="7"/>
    </row>
    <row r="162" spans="1:9" s="5" customFormat="1" x14ac:dyDescent="0.2">
      <c r="A162" s="6"/>
      <c r="B162" s="6"/>
      <c r="C162" s="50"/>
      <c r="D162" s="60"/>
      <c r="E162" s="59"/>
      <c r="F162" s="59"/>
      <c r="G162" s="59"/>
      <c r="H162" s="59"/>
      <c r="I162" s="7"/>
    </row>
    <row r="163" spans="1:9" s="5" customFormat="1" ht="20.45" customHeight="1" x14ac:dyDescent="0.2">
      <c r="A163" s="6"/>
      <c r="B163" s="6"/>
      <c r="C163" s="50"/>
      <c r="D163" s="219" t="s">
        <v>207</v>
      </c>
      <c r="E163" s="219"/>
      <c r="F163" s="219"/>
      <c r="G163" s="219"/>
      <c r="H163" s="219"/>
      <c r="I163" s="7"/>
    </row>
    <row r="164" spans="1:9" s="5" customFormat="1" ht="20.45" customHeight="1" x14ac:dyDescent="0.2">
      <c r="A164" s="6"/>
      <c r="B164" s="6"/>
      <c r="C164" s="50"/>
      <c r="D164" s="219" t="s">
        <v>208</v>
      </c>
      <c r="E164" s="219"/>
      <c r="F164" s="219"/>
      <c r="G164" s="219"/>
      <c r="H164" s="219"/>
      <c r="I164" s="7"/>
    </row>
    <row r="165" spans="1:9" s="5" customFormat="1" ht="20.45" customHeight="1" x14ac:dyDescent="0.2">
      <c r="A165" s="6"/>
      <c r="B165" s="6"/>
      <c r="C165" s="50"/>
      <c r="D165" s="219" t="s">
        <v>209</v>
      </c>
      <c r="E165" s="219"/>
      <c r="F165" s="219"/>
      <c r="G165" s="219"/>
      <c r="H165" s="219"/>
      <c r="I165" s="7"/>
    </row>
    <row r="166" spans="1:9" s="5" customFormat="1" ht="21" customHeight="1" x14ac:dyDescent="0.2">
      <c r="A166" s="6"/>
      <c r="B166" s="6"/>
      <c r="C166" s="50"/>
      <c r="D166" s="219" t="s">
        <v>210</v>
      </c>
      <c r="E166" s="219"/>
      <c r="F166" s="219"/>
      <c r="G166" s="219"/>
      <c r="H166" s="219"/>
      <c r="I166" s="7"/>
    </row>
    <row r="167" spans="1:9" s="5" customFormat="1" ht="20.45" customHeight="1" x14ac:dyDescent="0.2">
      <c r="A167" s="6"/>
      <c r="B167" s="6"/>
      <c r="C167" s="50"/>
      <c r="D167" s="219" t="s">
        <v>211</v>
      </c>
      <c r="E167" s="219"/>
      <c r="F167" s="219"/>
      <c r="G167" s="219"/>
      <c r="H167" s="219"/>
      <c r="I167" s="7"/>
    </row>
    <row r="168" spans="1:9" s="5" customFormat="1" ht="21" customHeight="1" x14ac:dyDescent="0.2">
      <c r="A168" s="6"/>
      <c r="B168" s="6"/>
      <c r="C168" s="50"/>
      <c r="D168" s="219" t="s">
        <v>212</v>
      </c>
      <c r="E168" s="219"/>
      <c r="F168" s="219"/>
      <c r="G168" s="219"/>
      <c r="H168" s="219"/>
      <c r="I168" s="7"/>
    </row>
    <row r="169" spans="1:9" s="5" customFormat="1" ht="21.6" customHeight="1" x14ac:dyDescent="0.2">
      <c r="A169" s="6"/>
      <c r="B169" s="6"/>
      <c r="C169" s="50"/>
      <c r="D169" s="219" t="s">
        <v>213</v>
      </c>
      <c r="E169" s="219"/>
      <c r="F169" s="219"/>
      <c r="G169" s="219"/>
      <c r="H169" s="219"/>
      <c r="I169" s="7"/>
    </row>
    <row r="170" spans="1:9" s="5" customFormat="1" ht="21" customHeight="1" x14ac:dyDescent="0.2">
      <c r="A170" s="6"/>
      <c r="B170" s="6"/>
      <c r="C170" s="50"/>
      <c r="D170" s="219" t="s">
        <v>214</v>
      </c>
      <c r="E170" s="219"/>
      <c r="F170" s="219"/>
      <c r="G170" s="219"/>
      <c r="H170" s="219"/>
      <c r="I170" s="7"/>
    </row>
    <row r="171" spans="1:9" s="5" customFormat="1" ht="45" customHeight="1" x14ac:dyDescent="0.2">
      <c r="A171" s="6"/>
      <c r="B171" s="6"/>
      <c r="C171" s="50"/>
      <c r="D171" s="219" t="s">
        <v>215</v>
      </c>
      <c r="E171" s="219"/>
      <c r="F171" s="219"/>
      <c r="G171" s="219"/>
      <c r="H171" s="219"/>
      <c r="I171" s="7"/>
    </row>
    <row r="172" spans="1:9" s="5" customFormat="1" ht="38.450000000000003" customHeight="1" x14ac:dyDescent="0.2">
      <c r="A172" s="6"/>
      <c r="B172" s="6"/>
      <c r="C172" s="50"/>
      <c r="D172" s="219" t="s">
        <v>216</v>
      </c>
      <c r="E172" s="219"/>
      <c r="F172" s="219"/>
      <c r="G172" s="219"/>
      <c r="H172" s="219"/>
      <c r="I172" s="7"/>
    </row>
    <row r="173" spans="1:9" s="5" customFormat="1" x14ac:dyDescent="0.2">
      <c r="A173" s="6"/>
      <c r="B173" s="6"/>
      <c r="C173" s="50"/>
      <c r="D173" s="58"/>
      <c r="E173" s="58"/>
      <c r="F173" s="58"/>
      <c r="G173" s="58"/>
      <c r="H173" s="58"/>
      <c r="I173" s="7"/>
    </row>
    <row r="174" spans="1:9" s="5" customFormat="1" x14ac:dyDescent="0.2">
      <c r="A174" s="6"/>
      <c r="B174" s="6"/>
      <c r="C174" s="50"/>
      <c r="D174" s="217" t="s">
        <v>217</v>
      </c>
      <c r="E174" s="217"/>
      <c r="F174" s="217"/>
      <c r="G174" s="217"/>
      <c r="H174" s="217"/>
      <c r="I174" s="7"/>
    </row>
    <row r="175" spans="1:9" s="5" customFormat="1" ht="49.15" customHeight="1" x14ac:dyDescent="0.2">
      <c r="A175" s="6"/>
      <c r="B175" s="6"/>
      <c r="C175" s="50"/>
      <c r="D175" s="216" t="s">
        <v>218</v>
      </c>
      <c r="E175" s="216"/>
      <c r="F175" s="216"/>
      <c r="G175" s="216"/>
      <c r="H175" s="216"/>
      <c r="I175" s="7"/>
    </row>
    <row r="176" spans="1:9" s="5" customFormat="1" ht="93" customHeight="1" x14ac:dyDescent="0.2">
      <c r="A176" s="6"/>
      <c r="B176" s="6"/>
      <c r="C176" s="50"/>
      <c r="D176" s="216" t="s">
        <v>219</v>
      </c>
      <c r="E176" s="216"/>
      <c r="F176" s="216"/>
      <c r="G176" s="216"/>
      <c r="H176" s="216"/>
      <c r="I176" s="7"/>
    </row>
    <row r="177" spans="1:9" s="5" customFormat="1" ht="57.6" customHeight="1" x14ac:dyDescent="0.2">
      <c r="A177" s="6"/>
      <c r="B177" s="6"/>
      <c r="C177" s="50"/>
      <c r="D177" s="216" t="s">
        <v>220</v>
      </c>
      <c r="E177" s="216"/>
      <c r="F177" s="216"/>
      <c r="G177" s="216"/>
      <c r="H177" s="216"/>
      <c r="I177" s="7"/>
    </row>
    <row r="178" spans="1:9" s="5" customFormat="1" ht="51" customHeight="1" x14ac:dyDescent="0.2">
      <c r="A178" s="6"/>
      <c r="B178" s="6"/>
      <c r="C178" s="50"/>
      <c r="D178" s="216" t="s">
        <v>221</v>
      </c>
      <c r="E178" s="216"/>
      <c r="F178" s="216"/>
      <c r="G178" s="216"/>
      <c r="H178" s="216"/>
      <c r="I178" s="7"/>
    </row>
    <row r="179" spans="1:9" s="5" customFormat="1" ht="76.150000000000006" customHeight="1" x14ac:dyDescent="0.2">
      <c r="A179" s="6"/>
      <c r="B179" s="6"/>
      <c r="C179" s="50"/>
      <c r="D179" s="216" t="s">
        <v>222</v>
      </c>
      <c r="E179" s="216"/>
      <c r="F179" s="216"/>
      <c r="G179" s="216"/>
      <c r="H179" s="216"/>
      <c r="I179" s="7"/>
    </row>
    <row r="180" spans="1:9" s="5" customFormat="1" ht="34.9" customHeight="1" x14ac:dyDescent="0.2">
      <c r="A180" s="6"/>
      <c r="B180" s="6"/>
      <c r="C180" s="50"/>
      <c r="D180" s="216" t="s">
        <v>223</v>
      </c>
      <c r="E180" s="216"/>
      <c r="F180" s="216"/>
      <c r="G180" s="216"/>
      <c r="H180" s="216"/>
      <c r="I180" s="7"/>
    </row>
    <row r="181" spans="1:9" s="5" customFormat="1" ht="48.6" customHeight="1" x14ac:dyDescent="0.2">
      <c r="A181" s="6"/>
      <c r="B181" s="6"/>
      <c r="C181" s="50"/>
      <c r="D181" s="216" t="s">
        <v>224</v>
      </c>
      <c r="E181" s="216"/>
      <c r="F181" s="216"/>
      <c r="G181" s="216"/>
      <c r="H181" s="216"/>
      <c r="I181" s="7"/>
    </row>
    <row r="182" spans="1:9" s="5" customFormat="1" ht="27.6" customHeight="1" x14ac:dyDescent="0.2">
      <c r="A182" s="6"/>
      <c r="B182" s="6"/>
      <c r="C182" s="50"/>
      <c r="D182" s="216" t="s">
        <v>225</v>
      </c>
      <c r="E182" s="216"/>
      <c r="F182" s="216"/>
      <c r="G182" s="216"/>
      <c r="H182" s="216"/>
      <c r="I182" s="7"/>
    </row>
    <row r="183" spans="1:9" s="5" customFormat="1" x14ac:dyDescent="0.2">
      <c r="A183" s="6"/>
      <c r="B183" s="6"/>
      <c r="C183" s="50"/>
      <c r="D183" s="216" t="s">
        <v>97</v>
      </c>
      <c r="E183" s="216"/>
      <c r="F183" s="216"/>
      <c r="G183" s="216"/>
      <c r="H183" s="216"/>
      <c r="I183" s="7"/>
    </row>
    <row r="184" spans="1:9" s="5" customFormat="1" x14ac:dyDescent="0.2">
      <c r="A184" s="6"/>
      <c r="B184" s="6"/>
      <c r="C184" s="50"/>
      <c r="D184" s="54"/>
      <c r="E184" s="55"/>
      <c r="F184" s="56"/>
      <c r="G184" s="57"/>
      <c r="H184" s="57"/>
      <c r="I184" s="7"/>
    </row>
  </sheetData>
  <protectedRanges>
    <protectedRange sqref="G69:G80" name="Range1_2"/>
    <protectedRange sqref="G83 G183 G173" name="Range1_1"/>
    <protectedRange sqref="G175:G182" name="Range1_1_1_2"/>
  </protectedRanges>
  <mergeCells count="143">
    <mergeCell ref="D179:H179"/>
    <mergeCell ref="D180:H180"/>
    <mergeCell ref="D181:H181"/>
    <mergeCell ref="D182:H182"/>
    <mergeCell ref="D183:H183"/>
    <mergeCell ref="D174:H174"/>
    <mergeCell ref="D175:H175"/>
    <mergeCell ref="D176:H176"/>
    <mergeCell ref="D177:H177"/>
    <mergeCell ref="D178:H178"/>
    <mergeCell ref="D168:H168"/>
    <mergeCell ref="D169:H169"/>
    <mergeCell ref="D170:H170"/>
    <mergeCell ref="D171:H171"/>
    <mergeCell ref="D172:H172"/>
    <mergeCell ref="D159:H159"/>
    <mergeCell ref="D163:H163"/>
    <mergeCell ref="D164:H164"/>
    <mergeCell ref="D165:H165"/>
    <mergeCell ref="D166:H166"/>
    <mergeCell ref="D167:H167"/>
    <mergeCell ref="D153:H153"/>
    <mergeCell ref="D154:H154"/>
    <mergeCell ref="D155:H155"/>
    <mergeCell ref="D156:H156"/>
    <mergeCell ref="D157:H157"/>
    <mergeCell ref="D158:H158"/>
    <mergeCell ref="D141:H141"/>
    <mergeCell ref="D142:H142"/>
    <mergeCell ref="D146:H146"/>
    <mergeCell ref="D150:H150"/>
    <mergeCell ref="D151:H151"/>
    <mergeCell ref="D152:H152"/>
    <mergeCell ref="D132:H132"/>
    <mergeCell ref="D133:H133"/>
    <mergeCell ref="D134:H134"/>
    <mergeCell ref="D135:H135"/>
    <mergeCell ref="D136:H136"/>
    <mergeCell ref="D137:H137"/>
    <mergeCell ref="D125:H125"/>
    <mergeCell ref="D127:H127"/>
    <mergeCell ref="D128:H128"/>
    <mergeCell ref="D129:H129"/>
    <mergeCell ref="D130:H130"/>
    <mergeCell ref="D131:H131"/>
    <mergeCell ref="D118:H118"/>
    <mergeCell ref="D119:H119"/>
    <mergeCell ref="D120:H120"/>
    <mergeCell ref="D121:H121"/>
    <mergeCell ref="D122:H122"/>
    <mergeCell ref="D123:H123"/>
    <mergeCell ref="D112:H112"/>
    <mergeCell ref="D113:H113"/>
    <mergeCell ref="D114:H114"/>
    <mergeCell ref="D115:H115"/>
    <mergeCell ref="D116:H116"/>
    <mergeCell ref="D117:H117"/>
    <mergeCell ref="D105:H105"/>
    <mergeCell ref="D106:H106"/>
    <mergeCell ref="D108:H108"/>
    <mergeCell ref="D109:H109"/>
    <mergeCell ref="D110:H110"/>
    <mergeCell ref="D111:H111"/>
    <mergeCell ref="D98:H98"/>
    <mergeCell ref="D99:H99"/>
    <mergeCell ref="D100:H100"/>
    <mergeCell ref="D101:H101"/>
    <mergeCell ref="D103:H103"/>
    <mergeCell ref="D104:H104"/>
    <mergeCell ref="D92:H92"/>
    <mergeCell ref="D93:H93"/>
    <mergeCell ref="D94:H94"/>
    <mergeCell ref="D95:H95"/>
    <mergeCell ref="D96:H96"/>
    <mergeCell ref="D97:H97"/>
    <mergeCell ref="D86:H86"/>
    <mergeCell ref="D87:H87"/>
    <mergeCell ref="D88:H88"/>
    <mergeCell ref="D89:H89"/>
    <mergeCell ref="D90:H90"/>
    <mergeCell ref="D91:H91"/>
    <mergeCell ref="D80:H80"/>
    <mergeCell ref="D81:H81"/>
    <mergeCell ref="D82:H82"/>
    <mergeCell ref="D83:H83"/>
    <mergeCell ref="D84:H84"/>
    <mergeCell ref="D85:H85"/>
    <mergeCell ref="D74:H74"/>
    <mergeCell ref="D75:H75"/>
    <mergeCell ref="D76:H76"/>
    <mergeCell ref="D77:H77"/>
    <mergeCell ref="D78:H78"/>
    <mergeCell ref="D79:H79"/>
    <mergeCell ref="D68:H68"/>
    <mergeCell ref="D69:H69"/>
    <mergeCell ref="D70:H70"/>
    <mergeCell ref="D71:H71"/>
    <mergeCell ref="D72:H72"/>
    <mergeCell ref="D73:H73"/>
    <mergeCell ref="D62:H62"/>
    <mergeCell ref="D63:H63"/>
    <mergeCell ref="D64:H64"/>
    <mergeCell ref="D65:H65"/>
    <mergeCell ref="D66:H66"/>
    <mergeCell ref="D67:H67"/>
    <mergeCell ref="D54:H54"/>
    <mergeCell ref="D55:H55"/>
    <mergeCell ref="D56:H56"/>
    <mergeCell ref="D57:H57"/>
    <mergeCell ref="D58:H58"/>
    <mergeCell ref="D60:H60"/>
    <mergeCell ref="D48:H48"/>
    <mergeCell ref="D49:H49"/>
    <mergeCell ref="D50:H50"/>
    <mergeCell ref="D51:H51"/>
    <mergeCell ref="D52:H52"/>
    <mergeCell ref="D53:H53"/>
    <mergeCell ref="D42:H42"/>
    <mergeCell ref="D43:H43"/>
    <mergeCell ref="D44:H44"/>
    <mergeCell ref="D45:H45"/>
    <mergeCell ref="D46:H46"/>
    <mergeCell ref="D47:H47"/>
    <mergeCell ref="D40:H40"/>
    <mergeCell ref="D41:H41"/>
    <mergeCell ref="D31:H31"/>
    <mergeCell ref="D32:H32"/>
    <mergeCell ref="D33:H33"/>
    <mergeCell ref="D34:H34"/>
    <mergeCell ref="D37:H37"/>
    <mergeCell ref="D38:H38"/>
    <mergeCell ref="D25:H25"/>
    <mergeCell ref="D26:H26"/>
    <mergeCell ref="D27:H27"/>
    <mergeCell ref="D28:H28"/>
    <mergeCell ref="D29:H29"/>
    <mergeCell ref="D30:H30"/>
    <mergeCell ref="D19:H19"/>
    <mergeCell ref="D20:H20"/>
    <mergeCell ref="D21:H21"/>
    <mergeCell ref="D22:H22"/>
    <mergeCell ref="D23:H23"/>
    <mergeCell ref="D24:H24"/>
  </mergeCells>
  <pageMargins left="0.70866141732283472" right="0.70866141732283472" top="0.74803149606299213" bottom="0.74803149606299213" header="0.31496062992125984" footer="0.31496062992125984"/>
  <pageSetup paperSize="9" scale="89" orientation="portrait" r:id="rId1"/>
  <headerFooter>
    <oddFooter>&amp;L&amp;F&amp;R&amp;P/&amp;N</oddFooter>
  </headerFooter>
  <colBreaks count="1" manualBreakCount="1">
    <brk id="8" max="47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4"/>
  <sheetViews>
    <sheetView tabSelected="1" view="pageBreakPreview" zoomScaleNormal="100" zoomScaleSheetLayoutView="100" workbookViewId="0">
      <selection activeCell="D1" sqref="D1"/>
    </sheetView>
  </sheetViews>
  <sheetFormatPr defaultColWidth="2.42578125" defaultRowHeight="12.75" x14ac:dyDescent="0.2"/>
  <cols>
    <col min="1" max="1" width="3.85546875" style="6" customWidth="1"/>
    <col min="2" max="2" width="4" style="6" bestFit="1" customWidth="1"/>
    <col min="3" max="3" width="4.85546875" style="122" customWidth="1"/>
    <col min="4" max="4" width="38.85546875" style="68" customWidth="1"/>
    <col min="5" max="5" width="9.28515625" style="131" customWidth="1"/>
    <col min="6" max="6" width="9.42578125" style="83" customWidth="1"/>
    <col min="7" max="7" width="9.28515625" style="84" customWidth="1"/>
    <col min="8" max="8" width="12" style="67" customWidth="1"/>
    <col min="9" max="9" width="28.42578125" style="11" customWidth="1"/>
    <col min="10" max="10" width="9.5703125" style="12" customWidth="1"/>
    <col min="11" max="16384" width="2.42578125" style="12"/>
  </cols>
  <sheetData>
    <row r="1" spans="1:10" x14ac:dyDescent="0.2">
      <c r="D1" s="8" t="s">
        <v>67</v>
      </c>
      <c r="E1" s="123" t="str">
        <f>'Opći uvjeti'!E1</f>
        <v>SANACIJA POSTOJEĆEG</v>
      </c>
      <c r="F1" s="123"/>
      <c r="G1" s="10" t="s">
        <v>68</v>
      </c>
      <c r="H1" s="71" t="s">
        <v>261</v>
      </c>
    </row>
    <row r="2" spans="1:10" x14ac:dyDescent="0.2">
      <c r="D2" s="13"/>
      <c r="E2" s="123" t="str">
        <f>'Opći uvjeti'!E2</f>
        <v>KOSOG KROVA</v>
      </c>
      <c r="F2" s="123"/>
      <c r="G2" s="66"/>
      <c r="H2" s="72"/>
    </row>
    <row r="3" spans="1:10" x14ac:dyDescent="0.2">
      <c r="D3" s="14"/>
      <c r="E3" s="123" t="str">
        <f>'Opći uvjeti'!E3</f>
        <v>IVANA RENDIĆA 29</v>
      </c>
      <c r="F3" s="123"/>
      <c r="G3" s="10" t="s">
        <v>69</v>
      </c>
      <c r="H3" s="71" t="s">
        <v>259</v>
      </c>
    </row>
    <row r="4" spans="1:10" x14ac:dyDescent="0.2">
      <c r="D4" s="8" t="s">
        <v>70</v>
      </c>
      <c r="E4" s="123" t="s">
        <v>250</v>
      </c>
      <c r="F4" s="123"/>
      <c r="G4" s="10"/>
      <c r="H4" s="73"/>
    </row>
    <row r="5" spans="1:10" x14ac:dyDescent="0.2">
      <c r="D5" s="8" t="s">
        <v>71</v>
      </c>
      <c r="E5" s="123" t="s">
        <v>72</v>
      </c>
      <c r="F5" s="123"/>
      <c r="G5" s="10" t="s">
        <v>73</v>
      </c>
      <c r="H5" s="71" t="s">
        <v>260</v>
      </c>
    </row>
    <row r="6" spans="1:10" s="4" customFormat="1" ht="15.75" thickBot="1" x14ac:dyDescent="0.3">
      <c r="A6" s="6"/>
      <c r="B6" s="20"/>
      <c r="C6" s="124"/>
      <c r="D6" s="1"/>
      <c r="E6" s="125"/>
      <c r="F6" s="126"/>
      <c r="G6" s="70"/>
      <c r="H6" s="74"/>
      <c r="I6" s="3"/>
    </row>
    <row r="7" spans="1:10" s="78" customFormat="1" ht="20.100000000000001" customHeight="1" thickBot="1" x14ac:dyDescent="0.25">
      <c r="A7" s="6"/>
      <c r="B7" s="6"/>
      <c r="C7" s="127" t="s">
        <v>3</v>
      </c>
      <c r="D7" s="128" t="s">
        <v>4</v>
      </c>
      <c r="E7" s="129" t="s">
        <v>5</v>
      </c>
      <c r="F7" s="75" t="s">
        <v>6</v>
      </c>
      <c r="G7" s="75" t="s">
        <v>7</v>
      </c>
      <c r="H7" s="76" t="s">
        <v>8</v>
      </c>
      <c r="I7" s="77"/>
    </row>
    <row r="8" spans="1:10" s="82" customFormat="1" ht="12" customHeight="1" x14ac:dyDescent="0.25">
      <c r="A8" s="6"/>
      <c r="B8" s="6"/>
      <c r="C8" s="79"/>
      <c r="D8" s="69"/>
      <c r="E8" s="130"/>
      <c r="F8" s="80"/>
      <c r="G8" s="80"/>
      <c r="H8" s="81"/>
      <c r="I8" s="79"/>
    </row>
    <row r="9" spans="1:10" s="11" customFormat="1" x14ac:dyDescent="0.2">
      <c r="A9" s="6"/>
      <c r="B9" s="6"/>
      <c r="C9" s="122"/>
      <c r="D9" s="68"/>
      <c r="E9" s="131"/>
      <c r="F9" s="83"/>
      <c r="G9" s="84"/>
      <c r="H9" s="67"/>
      <c r="J9" s="12"/>
    </row>
    <row r="10" spans="1:10" s="11" customFormat="1" ht="15.75" x14ac:dyDescent="0.25">
      <c r="A10" s="6"/>
      <c r="B10" s="6"/>
      <c r="C10" s="132" t="s">
        <v>9</v>
      </c>
      <c r="D10" s="133" t="s">
        <v>318</v>
      </c>
      <c r="E10" s="134"/>
      <c r="F10" s="135"/>
      <c r="G10" s="85"/>
      <c r="H10" s="86"/>
      <c r="J10" s="12"/>
    </row>
    <row r="11" spans="1:10" s="11" customFormat="1" ht="15.75" x14ac:dyDescent="0.25">
      <c r="A11" s="6"/>
      <c r="B11" s="6"/>
      <c r="C11" s="136"/>
      <c r="D11" s="137"/>
      <c r="E11" s="79"/>
      <c r="F11" s="80"/>
      <c r="G11" s="87"/>
      <c r="H11" s="88"/>
      <c r="J11" s="12"/>
    </row>
    <row r="12" spans="1:10" s="11" customFormat="1" ht="63.75" x14ac:dyDescent="0.2">
      <c r="A12" s="6"/>
      <c r="B12" s="6"/>
      <c r="C12" s="138"/>
      <c r="D12" s="139" t="s">
        <v>11</v>
      </c>
      <c r="E12" s="140"/>
      <c r="F12" s="141"/>
      <c r="G12" s="89"/>
      <c r="H12" s="90"/>
      <c r="J12" s="12"/>
    </row>
    <row r="13" spans="1:10" s="11" customFormat="1" ht="15.75" x14ac:dyDescent="0.2">
      <c r="A13" s="6"/>
      <c r="B13" s="6"/>
      <c r="C13" s="138"/>
      <c r="D13" s="142"/>
      <c r="E13" s="140"/>
      <c r="F13" s="141"/>
      <c r="G13" s="89"/>
      <c r="H13" s="90"/>
      <c r="J13" s="12"/>
    </row>
    <row r="14" spans="1:10" s="11" customFormat="1" ht="51" x14ac:dyDescent="0.2">
      <c r="A14" s="6"/>
      <c r="B14" s="6"/>
      <c r="C14" s="138"/>
      <c r="D14" s="139" t="s">
        <v>12</v>
      </c>
      <c r="E14" s="140"/>
      <c r="F14" s="141"/>
      <c r="G14" s="89"/>
      <c r="H14" s="90"/>
      <c r="J14" s="12"/>
    </row>
    <row r="15" spans="1:10" s="11" customFormat="1" ht="15.75" x14ac:dyDescent="0.2">
      <c r="A15" s="6"/>
      <c r="B15" s="6"/>
      <c r="C15" s="138"/>
      <c r="D15" s="139"/>
      <c r="E15" s="140"/>
      <c r="F15" s="141"/>
      <c r="G15" s="89"/>
      <c r="H15" s="90"/>
      <c r="J15" s="12"/>
    </row>
    <row r="16" spans="1:10" s="11" customFormat="1" ht="63.75" x14ac:dyDescent="0.2">
      <c r="A16" s="6"/>
      <c r="B16" s="6"/>
      <c r="C16" s="138"/>
      <c r="D16" s="139" t="s">
        <v>232</v>
      </c>
      <c r="E16" s="140"/>
      <c r="F16" s="141"/>
      <c r="G16" s="89"/>
      <c r="H16" s="90"/>
      <c r="J16" s="12"/>
    </row>
    <row r="17" spans="1:10" s="11" customFormat="1" ht="15.75" x14ac:dyDescent="0.2">
      <c r="A17" s="6"/>
      <c r="B17" s="6"/>
      <c r="C17" s="138"/>
      <c r="D17" s="139"/>
      <c r="E17" s="140"/>
      <c r="F17" s="141"/>
      <c r="G17" s="89"/>
      <c r="H17" s="90"/>
      <c r="J17" s="12"/>
    </row>
    <row r="18" spans="1:10" s="11" customFormat="1" x14ac:dyDescent="0.2">
      <c r="A18" s="6"/>
      <c r="B18" s="6"/>
      <c r="C18" s="143">
        <v>1</v>
      </c>
      <c r="D18" s="144" t="s">
        <v>251</v>
      </c>
      <c r="E18" s="145"/>
      <c r="F18" s="146"/>
      <c r="G18" s="91"/>
      <c r="H18" s="92"/>
      <c r="J18" s="12"/>
    </row>
    <row r="19" spans="1:10" s="11" customFormat="1" x14ac:dyDescent="0.2">
      <c r="A19" s="6"/>
      <c r="B19" s="6"/>
      <c r="C19" s="147"/>
      <c r="D19" s="148"/>
      <c r="E19" s="149"/>
      <c r="F19" s="150"/>
      <c r="G19" s="93"/>
      <c r="H19" s="65"/>
      <c r="J19" s="12"/>
    </row>
    <row r="20" spans="1:10" s="11" customFormat="1" ht="15" x14ac:dyDescent="0.2">
      <c r="A20" s="6"/>
      <c r="B20" s="6"/>
      <c r="C20" s="151"/>
      <c r="D20" s="214" t="s">
        <v>15</v>
      </c>
      <c r="E20" s="214"/>
      <c r="F20" s="83"/>
      <c r="G20" s="83"/>
      <c r="H20" s="94"/>
      <c r="J20" s="12"/>
    </row>
    <row r="21" spans="1:10" s="11" customFormat="1" ht="76.5" x14ac:dyDescent="0.2">
      <c r="A21" s="6"/>
      <c r="B21" s="6"/>
      <c r="C21" s="151"/>
      <c r="D21" s="152" t="s">
        <v>233</v>
      </c>
      <c r="E21" s="153"/>
      <c r="F21" s="83"/>
      <c r="G21" s="83"/>
      <c r="H21" s="94"/>
      <c r="J21" s="12"/>
    </row>
    <row r="22" spans="1:10" s="11" customFormat="1" ht="38.25" x14ac:dyDescent="0.2">
      <c r="A22" s="6"/>
      <c r="B22" s="6"/>
      <c r="C22" s="151"/>
      <c r="D22" s="152" t="s">
        <v>16</v>
      </c>
      <c r="E22" s="153"/>
      <c r="F22" s="83"/>
      <c r="G22" s="83"/>
      <c r="H22" s="94"/>
      <c r="J22" s="12"/>
    </row>
    <row r="23" spans="1:10" s="11" customFormat="1" ht="63.75" x14ac:dyDescent="0.2">
      <c r="A23" s="6"/>
      <c r="B23" s="6"/>
      <c r="C23" s="151"/>
      <c r="D23" s="152" t="s">
        <v>234</v>
      </c>
      <c r="E23" s="153"/>
      <c r="F23" s="83"/>
      <c r="G23" s="83"/>
      <c r="H23" s="94"/>
      <c r="J23" s="12"/>
    </row>
    <row r="24" spans="1:10" s="11" customFormat="1" ht="102" x14ac:dyDescent="0.2">
      <c r="A24" s="6"/>
      <c r="B24" s="6"/>
      <c r="C24" s="151"/>
      <c r="D24" s="152" t="s">
        <v>17</v>
      </c>
      <c r="E24" s="153"/>
      <c r="F24" s="83"/>
      <c r="G24" s="83"/>
      <c r="H24" s="94"/>
      <c r="J24" s="12"/>
    </row>
    <row r="25" spans="1:10" s="11" customFormat="1" ht="25.5" x14ac:dyDescent="0.2">
      <c r="A25" s="6"/>
      <c r="B25" s="6"/>
      <c r="C25" s="151"/>
      <c r="D25" s="152" t="s">
        <v>18</v>
      </c>
      <c r="E25" s="153"/>
      <c r="F25" s="83"/>
      <c r="G25" s="83"/>
      <c r="H25" s="94"/>
      <c r="J25" s="12"/>
    </row>
    <row r="26" spans="1:10" s="11" customFormat="1" ht="63.75" x14ac:dyDescent="0.2">
      <c r="A26" s="6"/>
      <c r="B26" s="6"/>
      <c r="C26" s="151"/>
      <c r="D26" s="152" t="s">
        <v>235</v>
      </c>
      <c r="E26" s="153"/>
      <c r="F26" s="83"/>
      <c r="G26" s="83"/>
      <c r="H26" s="94"/>
      <c r="J26" s="12"/>
    </row>
    <row r="27" spans="1:10" s="11" customFormat="1" ht="51" x14ac:dyDescent="0.2">
      <c r="A27" s="6"/>
      <c r="B27" s="6"/>
      <c r="C27" s="151"/>
      <c r="D27" s="152" t="s">
        <v>262</v>
      </c>
      <c r="E27" s="153"/>
      <c r="F27" s="83"/>
      <c r="G27" s="83"/>
      <c r="H27" s="94"/>
      <c r="J27" s="12"/>
    </row>
    <row r="28" spans="1:10" s="11" customFormat="1" x14ac:dyDescent="0.2">
      <c r="A28" s="6"/>
      <c r="B28" s="6"/>
      <c r="C28" s="122"/>
      <c r="D28" s="68"/>
      <c r="E28" s="131"/>
      <c r="F28" s="83"/>
      <c r="G28" s="84"/>
      <c r="H28" s="67"/>
      <c r="J28" s="12"/>
    </row>
    <row r="29" spans="1:10" s="11" customFormat="1" ht="100.15" customHeight="1" x14ac:dyDescent="0.2">
      <c r="A29" s="6"/>
      <c r="B29" s="6"/>
      <c r="C29" s="122" t="s">
        <v>19</v>
      </c>
      <c r="D29" s="68" t="s">
        <v>263</v>
      </c>
      <c r="E29" s="131"/>
      <c r="F29" s="83"/>
      <c r="G29" s="84"/>
      <c r="H29" s="67"/>
      <c r="J29" s="12"/>
    </row>
    <row r="30" spans="1:10" s="11" customFormat="1" x14ac:dyDescent="0.2">
      <c r="A30" s="6"/>
      <c r="B30" s="6"/>
      <c r="C30" s="122"/>
      <c r="D30" s="154" t="s">
        <v>28</v>
      </c>
      <c r="E30" s="155" t="s">
        <v>0</v>
      </c>
      <c r="F30" s="95">
        <v>32.5</v>
      </c>
      <c r="G30" s="95"/>
      <c r="H30" s="96">
        <f>F30*G30</f>
        <v>0</v>
      </c>
      <c r="J30" s="12"/>
    </row>
    <row r="31" spans="1:10" s="11" customFormat="1" x14ac:dyDescent="0.2">
      <c r="A31" s="6"/>
      <c r="B31" s="6"/>
      <c r="C31" s="122"/>
      <c r="D31" s="68"/>
      <c r="E31" s="131"/>
      <c r="F31" s="83"/>
      <c r="G31" s="84"/>
      <c r="H31" s="67"/>
      <c r="J31" s="12"/>
    </row>
    <row r="32" spans="1:10" s="11" customFormat="1" x14ac:dyDescent="0.2">
      <c r="A32" s="6"/>
      <c r="B32" s="6"/>
      <c r="C32" s="122"/>
      <c r="D32" s="68"/>
      <c r="E32" s="131"/>
      <c r="F32" s="83"/>
      <c r="G32" s="84"/>
      <c r="H32" s="67"/>
      <c r="J32" s="12"/>
    </row>
    <row r="33" spans="1:10" s="11" customFormat="1" x14ac:dyDescent="0.2">
      <c r="A33" s="6"/>
      <c r="B33" s="6"/>
      <c r="C33" s="122"/>
      <c r="D33" s="68"/>
      <c r="E33" s="131"/>
      <c r="F33" s="83"/>
      <c r="G33" s="84"/>
      <c r="H33" s="67"/>
      <c r="J33" s="12"/>
    </row>
    <row r="34" spans="1:10" s="11" customFormat="1" x14ac:dyDescent="0.2">
      <c r="A34" s="6"/>
      <c r="B34" s="6"/>
      <c r="C34" s="122"/>
      <c r="D34" s="68"/>
      <c r="E34" s="131"/>
      <c r="F34" s="83"/>
      <c r="G34" s="84"/>
      <c r="H34" s="67"/>
      <c r="J34" s="12"/>
    </row>
    <row r="35" spans="1:10" s="11" customFormat="1" x14ac:dyDescent="0.2">
      <c r="A35" s="6"/>
      <c r="B35" s="6"/>
      <c r="C35" s="122"/>
      <c r="D35" s="68"/>
      <c r="E35" s="131"/>
      <c r="F35" s="83"/>
      <c r="G35" s="84"/>
      <c r="H35" s="67"/>
      <c r="J35" s="12"/>
    </row>
    <row r="36" spans="1:10" s="11" customFormat="1" x14ac:dyDescent="0.2">
      <c r="A36" s="6"/>
      <c r="B36" s="6"/>
      <c r="C36" s="122"/>
      <c r="D36" s="68"/>
      <c r="E36" s="131"/>
      <c r="F36" s="83"/>
      <c r="G36" s="84"/>
      <c r="H36" s="67"/>
      <c r="J36" s="12"/>
    </row>
    <row r="37" spans="1:10" s="11" customFormat="1" x14ac:dyDescent="0.2">
      <c r="A37" s="6"/>
      <c r="B37" s="6"/>
      <c r="C37" s="122"/>
      <c r="D37" s="68"/>
      <c r="E37" s="131"/>
      <c r="F37" s="83"/>
      <c r="G37" s="84"/>
      <c r="H37" s="67"/>
      <c r="J37" s="12"/>
    </row>
    <row r="38" spans="1:10" s="11" customFormat="1" x14ac:dyDescent="0.2">
      <c r="A38" s="6"/>
      <c r="B38" s="6"/>
      <c r="C38" s="122"/>
      <c r="D38" s="68"/>
      <c r="E38" s="131"/>
      <c r="F38" s="83"/>
      <c r="G38" s="84"/>
      <c r="H38" s="67"/>
      <c r="J38" s="12"/>
    </row>
    <row r="39" spans="1:10" s="11" customFormat="1" x14ac:dyDescent="0.2">
      <c r="A39" s="6"/>
      <c r="B39" s="6"/>
      <c r="C39" s="122"/>
      <c r="D39" s="68"/>
      <c r="E39" s="131"/>
      <c r="F39" s="83"/>
      <c r="G39" s="84"/>
      <c r="H39" s="67"/>
      <c r="J39" s="12"/>
    </row>
    <row r="40" spans="1:10" s="11" customFormat="1" x14ac:dyDescent="0.2">
      <c r="A40" s="6"/>
      <c r="B40" s="6"/>
      <c r="C40" s="122"/>
      <c r="D40" s="68"/>
      <c r="E40" s="131"/>
      <c r="F40" s="83"/>
      <c r="G40" s="84"/>
      <c r="H40" s="67"/>
      <c r="J40" s="12"/>
    </row>
    <row r="41" spans="1:10" s="11" customFormat="1" x14ac:dyDescent="0.2">
      <c r="A41" s="6"/>
      <c r="B41" s="6"/>
      <c r="C41" s="122"/>
      <c r="D41" s="68"/>
      <c r="E41" s="131"/>
      <c r="F41" s="83"/>
      <c r="G41" s="84"/>
      <c r="H41" s="67"/>
      <c r="J41" s="12"/>
    </row>
    <row r="42" spans="1:10" s="11" customFormat="1" x14ac:dyDescent="0.2">
      <c r="A42" s="6"/>
      <c r="B42" s="6"/>
      <c r="C42" s="122"/>
      <c r="D42" s="68"/>
      <c r="E42" s="131"/>
      <c r="F42" s="83"/>
      <c r="G42" s="84"/>
      <c r="H42" s="67"/>
      <c r="J42" s="12"/>
    </row>
    <row r="43" spans="1:10" s="11" customFormat="1" x14ac:dyDescent="0.2">
      <c r="A43" s="6"/>
      <c r="B43" s="6"/>
      <c r="C43" s="122"/>
      <c r="D43" s="68"/>
      <c r="E43" s="131"/>
      <c r="F43" s="83"/>
      <c r="G43" s="84"/>
      <c r="H43" s="67"/>
      <c r="J43" s="12"/>
    </row>
    <row r="44" spans="1:10" s="11" customFormat="1" ht="140.25" x14ac:dyDescent="0.2">
      <c r="A44" s="6"/>
      <c r="B44" s="6"/>
      <c r="C44" s="122" t="s">
        <v>21</v>
      </c>
      <c r="D44" s="68" t="s">
        <v>265</v>
      </c>
      <c r="E44" s="131"/>
      <c r="F44" s="83"/>
      <c r="G44" s="84"/>
      <c r="H44" s="67"/>
      <c r="J44" s="12"/>
    </row>
    <row r="45" spans="1:10" s="11" customFormat="1" x14ac:dyDescent="0.2">
      <c r="A45" s="6"/>
      <c r="B45" s="6"/>
      <c r="C45" s="122"/>
      <c r="D45" s="154" t="s">
        <v>248</v>
      </c>
      <c r="E45" s="155" t="s">
        <v>249</v>
      </c>
      <c r="F45" s="95">
        <v>2</v>
      </c>
      <c r="G45" s="95"/>
      <c r="H45" s="96">
        <f>F45*G45</f>
        <v>0</v>
      </c>
      <c r="J45" s="12"/>
    </row>
    <row r="46" spans="1:10" s="11" customFormat="1" x14ac:dyDescent="0.2">
      <c r="A46" s="6"/>
      <c r="B46" s="6"/>
      <c r="C46" s="122"/>
      <c r="D46" s="68"/>
      <c r="E46" s="131"/>
      <c r="F46" s="83"/>
      <c r="G46" s="84"/>
      <c r="H46" s="67"/>
      <c r="J46" s="12"/>
    </row>
    <row r="47" spans="1:10" s="11" customFormat="1" ht="97.9" customHeight="1" x14ac:dyDescent="0.2">
      <c r="A47" s="6"/>
      <c r="B47" s="6"/>
      <c r="C47" s="122" t="s">
        <v>22</v>
      </c>
      <c r="D47" s="68" t="s">
        <v>278</v>
      </c>
      <c r="E47" s="131"/>
      <c r="F47" s="83"/>
      <c r="G47" s="84"/>
      <c r="H47" s="67"/>
      <c r="J47" s="12"/>
    </row>
    <row r="48" spans="1:10" s="11" customFormat="1" x14ac:dyDescent="0.2">
      <c r="A48" s="6"/>
      <c r="B48" s="6"/>
      <c r="C48" s="122"/>
      <c r="D48" s="154" t="s">
        <v>248</v>
      </c>
      <c r="E48" s="155" t="s">
        <v>249</v>
      </c>
      <c r="F48" s="95">
        <v>1</v>
      </c>
      <c r="G48" s="95"/>
      <c r="H48" s="96">
        <f>F48*G48</f>
        <v>0</v>
      </c>
      <c r="J48" s="12"/>
    </row>
    <row r="49" spans="1:10" s="11" customFormat="1" x14ac:dyDescent="0.2">
      <c r="A49" s="6"/>
      <c r="B49" s="6"/>
      <c r="C49" s="122"/>
      <c r="D49" s="68"/>
      <c r="E49" s="131"/>
      <c r="F49" s="83"/>
      <c r="G49" s="84"/>
      <c r="H49" s="67"/>
      <c r="J49" s="12"/>
    </row>
    <row r="50" spans="1:10" s="11" customFormat="1" ht="112.15" customHeight="1" x14ac:dyDescent="0.2">
      <c r="A50" s="6"/>
      <c r="B50" s="6"/>
      <c r="C50" s="122" t="s">
        <v>23</v>
      </c>
      <c r="D50" s="68" t="s">
        <v>266</v>
      </c>
      <c r="E50" s="131"/>
      <c r="F50" s="83"/>
      <c r="G50" s="84"/>
      <c r="H50" s="67"/>
      <c r="J50" s="12"/>
    </row>
    <row r="51" spans="1:10" s="11" customFormat="1" x14ac:dyDescent="0.2">
      <c r="A51" s="6"/>
      <c r="B51" s="6"/>
      <c r="C51" s="122"/>
      <c r="D51" s="156" t="s">
        <v>28</v>
      </c>
      <c r="E51" s="155"/>
      <c r="F51" s="95"/>
      <c r="G51" s="95"/>
      <c r="H51" s="96"/>
      <c r="J51" s="12"/>
    </row>
    <row r="52" spans="1:10" s="11" customFormat="1" ht="25.5" x14ac:dyDescent="0.2">
      <c r="A52" s="6"/>
      <c r="B52" s="6"/>
      <c r="C52" s="122"/>
      <c r="D52" s="157" t="s">
        <v>264</v>
      </c>
      <c r="E52" s="155" t="s">
        <v>0</v>
      </c>
      <c r="F52" s="95">
        <v>55</v>
      </c>
      <c r="G52" s="95"/>
      <c r="H52" s="96">
        <f t="shared" ref="H52" si="0">F52*G52</f>
        <v>0</v>
      </c>
      <c r="J52" s="12"/>
    </row>
    <row r="53" spans="1:10" s="11" customFormat="1" x14ac:dyDescent="0.2">
      <c r="A53" s="6"/>
      <c r="B53" s="6"/>
      <c r="C53" s="122"/>
      <c r="D53" s="157"/>
      <c r="E53" s="155"/>
      <c r="F53" s="95"/>
      <c r="G53" s="95"/>
      <c r="H53" s="96"/>
      <c r="J53" s="12"/>
    </row>
    <row r="54" spans="1:10" s="11" customFormat="1" ht="124.9" customHeight="1" x14ac:dyDescent="0.2">
      <c r="A54" s="6"/>
      <c r="B54" s="6"/>
      <c r="C54" s="122" t="s">
        <v>256</v>
      </c>
      <c r="D54" s="68" t="s">
        <v>268</v>
      </c>
      <c r="E54" s="131"/>
      <c r="F54" s="83"/>
      <c r="G54" s="84"/>
      <c r="H54" s="67"/>
      <c r="J54" s="12"/>
    </row>
    <row r="55" spans="1:10" s="11" customFormat="1" x14ac:dyDescent="0.2">
      <c r="A55" s="6"/>
      <c r="B55" s="6"/>
      <c r="C55" s="122"/>
      <c r="D55" s="156" t="s">
        <v>28</v>
      </c>
      <c r="E55" s="155"/>
      <c r="F55" s="95"/>
      <c r="G55" s="95"/>
      <c r="H55" s="96"/>
      <c r="J55" s="12"/>
    </row>
    <row r="56" spans="1:10" s="11" customFormat="1" ht="25.5" x14ac:dyDescent="0.2">
      <c r="A56" s="6"/>
      <c r="B56" s="6"/>
      <c r="C56" s="122"/>
      <c r="D56" s="157" t="s">
        <v>267</v>
      </c>
      <c r="E56" s="155" t="s">
        <v>0</v>
      </c>
      <c r="F56" s="95">
        <f>11*4</f>
        <v>44</v>
      </c>
      <c r="G56" s="95"/>
      <c r="H56" s="96">
        <f t="shared" ref="H56" si="1">F56*G56</f>
        <v>0</v>
      </c>
      <c r="J56" s="12"/>
    </row>
    <row r="57" spans="1:10" s="11" customFormat="1" x14ac:dyDescent="0.2">
      <c r="A57" s="6"/>
      <c r="B57" s="6"/>
      <c r="C57" s="122"/>
      <c r="D57" s="157"/>
      <c r="E57" s="155"/>
      <c r="F57" s="95"/>
      <c r="G57" s="95"/>
      <c r="H57" s="96"/>
      <c r="J57" s="12"/>
    </row>
    <row r="58" spans="1:10" s="11" customFormat="1" ht="112.15" customHeight="1" x14ac:dyDescent="0.2">
      <c r="A58" s="6"/>
      <c r="B58" s="6"/>
      <c r="C58" s="122" t="s">
        <v>269</v>
      </c>
      <c r="D58" s="68" t="s">
        <v>272</v>
      </c>
      <c r="E58" s="131"/>
      <c r="F58" s="83"/>
      <c r="G58" s="84"/>
      <c r="H58" s="67"/>
      <c r="J58" s="12"/>
    </row>
    <row r="59" spans="1:10" s="11" customFormat="1" x14ac:dyDescent="0.2">
      <c r="A59" s="6"/>
      <c r="B59" s="6"/>
      <c r="C59" s="122"/>
      <c r="D59" s="156" t="s">
        <v>28</v>
      </c>
      <c r="E59" s="155"/>
      <c r="F59" s="95"/>
      <c r="G59" s="95"/>
      <c r="H59" s="96"/>
      <c r="J59" s="12"/>
    </row>
    <row r="60" spans="1:10" s="11" customFormat="1" ht="38.25" x14ac:dyDescent="0.2">
      <c r="A60" s="6"/>
      <c r="B60" s="6"/>
      <c r="C60" s="122"/>
      <c r="D60" s="157" t="s">
        <v>270</v>
      </c>
      <c r="E60" s="155" t="s">
        <v>0</v>
      </c>
      <c r="F60" s="95">
        <v>32.5</v>
      </c>
      <c r="G60" s="95"/>
      <c r="H60" s="96">
        <f t="shared" ref="H60" si="2">F60*G60</f>
        <v>0</v>
      </c>
      <c r="J60" s="12"/>
    </row>
    <row r="61" spans="1:10" s="11" customFormat="1" x14ac:dyDescent="0.2">
      <c r="A61" s="6"/>
      <c r="B61" s="6"/>
      <c r="C61" s="122"/>
      <c r="D61" s="157"/>
      <c r="E61" s="155"/>
      <c r="F61" s="95"/>
      <c r="G61" s="95"/>
      <c r="H61" s="96"/>
      <c r="J61" s="12"/>
    </row>
    <row r="62" spans="1:10" s="11" customFormat="1" ht="139.9" customHeight="1" x14ac:dyDescent="0.2">
      <c r="A62" s="6"/>
      <c r="B62" s="6"/>
      <c r="C62" s="122" t="s">
        <v>276</v>
      </c>
      <c r="D62" s="68" t="s">
        <v>275</v>
      </c>
      <c r="E62" s="131"/>
      <c r="F62" s="83"/>
      <c r="G62" s="84"/>
      <c r="H62" s="67"/>
      <c r="J62" s="12"/>
    </row>
    <row r="63" spans="1:10" s="11" customFormat="1" x14ac:dyDescent="0.2">
      <c r="A63" s="6"/>
      <c r="B63" s="6"/>
      <c r="C63" s="122"/>
      <c r="D63" s="156" t="s">
        <v>28</v>
      </c>
      <c r="E63" s="12"/>
      <c r="F63" s="12"/>
      <c r="J63" s="12"/>
    </row>
    <row r="64" spans="1:10" s="11" customFormat="1" ht="29.45" customHeight="1" x14ac:dyDescent="0.2">
      <c r="A64" s="6"/>
      <c r="B64" s="6"/>
      <c r="C64" s="122"/>
      <c r="D64" s="157" t="s">
        <v>271</v>
      </c>
      <c r="E64" s="155" t="s">
        <v>0</v>
      </c>
      <c r="F64" s="95">
        <f>19*4</f>
        <v>76</v>
      </c>
      <c r="G64" s="95"/>
      <c r="H64" s="96">
        <f t="shared" ref="H64" si="3">F64*G64</f>
        <v>0</v>
      </c>
      <c r="J64" s="12"/>
    </row>
    <row r="65" spans="1:10" s="11" customFormat="1" x14ac:dyDescent="0.2">
      <c r="A65" s="6"/>
      <c r="B65" s="6"/>
      <c r="C65" s="122"/>
      <c r="D65" s="156"/>
      <c r="E65" s="155"/>
      <c r="F65" s="95"/>
      <c r="G65" s="95"/>
      <c r="H65" s="96"/>
      <c r="J65" s="12"/>
    </row>
    <row r="66" spans="1:10" s="11" customFormat="1" ht="127.5" x14ac:dyDescent="0.2">
      <c r="A66" s="6"/>
      <c r="B66" s="6"/>
      <c r="C66" s="122" t="s">
        <v>277</v>
      </c>
      <c r="D66" s="68" t="s">
        <v>288</v>
      </c>
      <c r="E66" s="131"/>
      <c r="F66" s="83"/>
      <c r="G66" s="84"/>
      <c r="H66" s="67"/>
      <c r="J66" s="12"/>
    </row>
    <row r="67" spans="1:10" s="11" customFormat="1" ht="43.9" customHeight="1" x14ac:dyDescent="0.2">
      <c r="A67" s="6"/>
      <c r="B67" s="6"/>
      <c r="C67" s="122"/>
      <c r="D67" s="158" t="s">
        <v>324</v>
      </c>
      <c r="E67" s="131"/>
      <c r="F67" s="83"/>
      <c r="G67" s="84"/>
      <c r="H67" s="67"/>
      <c r="J67" s="12"/>
    </row>
    <row r="68" spans="1:10" s="11" customFormat="1" ht="43.9" customHeight="1" x14ac:dyDescent="0.2">
      <c r="A68" s="6"/>
      <c r="B68" s="6"/>
      <c r="C68" s="122"/>
      <c r="D68" s="158" t="s">
        <v>325</v>
      </c>
      <c r="E68" s="131"/>
      <c r="F68" s="83"/>
      <c r="G68" s="84"/>
      <c r="H68" s="67"/>
      <c r="J68" s="12"/>
    </row>
    <row r="69" spans="1:10" s="11" customFormat="1" ht="51" x14ac:dyDescent="0.2">
      <c r="A69" s="6"/>
      <c r="B69" s="6"/>
      <c r="C69" s="122"/>
      <c r="D69" s="158" t="s">
        <v>326</v>
      </c>
      <c r="E69" s="131"/>
      <c r="F69" s="83"/>
      <c r="G69" s="84"/>
      <c r="H69" s="67"/>
      <c r="J69" s="12"/>
    </row>
    <row r="70" spans="1:10" s="11" customFormat="1" ht="63.75" x14ac:dyDescent="0.2">
      <c r="A70" s="6"/>
      <c r="B70" s="6"/>
      <c r="C70" s="122"/>
      <c r="D70" s="158" t="s">
        <v>327</v>
      </c>
      <c r="E70" s="131"/>
      <c r="F70" s="83"/>
      <c r="G70" s="84"/>
      <c r="H70" s="67"/>
      <c r="J70" s="12"/>
    </row>
    <row r="71" spans="1:10" s="11" customFormat="1" ht="98.45" customHeight="1" x14ac:dyDescent="0.2">
      <c r="A71" s="6"/>
      <c r="B71" s="6"/>
      <c r="C71" s="122"/>
      <c r="D71" s="158" t="s">
        <v>328</v>
      </c>
      <c r="E71" s="131"/>
      <c r="F71" s="83"/>
      <c r="G71" s="84"/>
      <c r="H71" s="67"/>
      <c r="J71" s="12"/>
    </row>
    <row r="72" spans="1:10" s="11" customFormat="1" x14ac:dyDescent="0.2">
      <c r="A72" s="6"/>
      <c r="B72" s="6"/>
      <c r="C72" s="122"/>
      <c r="D72" s="156" t="s">
        <v>289</v>
      </c>
      <c r="E72" s="155"/>
      <c r="F72" s="95"/>
      <c r="G72" s="95"/>
      <c r="H72" s="96"/>
      <c r="J72" s="12"/>
    </row>
    <row r="73" spans="1:10" s="11" customFormat="1" x14ac:dyDescent="0.2">
      <c r="A73" s="6"/>
      <c r="B73" s="6"/>
      <c r="C73" s="122"/>
      <c r="D73" s="159" t="s">
        <v>291</v>
      </c>
      <c r="E73" s="155" t="s">
        <v>1</v>
      </c>
      <c r="F73" s="95">
        <f>16.07*10.7*2*1.02</f>
        <v>350.77596</v>
      </c>
      <c r="G73" s="95"/>
      <c r="H73" s="96">
        <f t="shared" ref="H73:H74" si="4">F73*G73</f>
        <v>0</v>
      </c>
      <c r="J73" s="12"/>
    </row>
    <row r="74" spans="1:10" s="11" customFormat="1" x14ac:dyDescent="0.2">
      <c r="A74" s="6"/>
      <c r="B74" s="6"/>
      <c r="C74" s="122"/>
      <c r="D74" s="159" t="s">
        <v>290</v>
      </c>
      <c r="E74" s="155" t="s">
        <v>0</v>
      </c>
      <c r="F74" s="95">
        <v>16.100000000000001</v>
      </c>
      <c r="G74" s="95"/>
      <c r="H74" s="96">
        <f t="shared" si="4"/>
        <v>0</v>
      </c>
      <c r="J74" s="12"/>
    </row>
    <row r="75" spans="1:10" s="11" customFormat="1" x14ac:dyDescent="0.2">
      <c r="A75" s="6"/>
      <c r="B75" s="6"/>
      <c r="C75" s="122"/>
      <c r="D75" s="156"/>
      <c r="E75" s="155"/>
      <c r="F75" s="95"/>
      <c r="G75" s="95"/>
      <c r="H75" s="96"/>
      <c r="J75" s="12"/>
    </row>
    <row r="76" spans="1:10" s="11" customFormat="1" ht="129" customHeight="1" x14ac:dyDescent="0.2">
      <c r="A76" s="6"/>
      <c r="B76" s="6"/>
      <c r="C76" s="122" t="s">
        <v>292</v>
      </c>
      <c r="D76" s="160" t="s">
        <v>293</v>
      </c>
      <c r="E76" s="131"/>
      <c r="F76" s="83"/>
      <c r="G76" s="84"/>
      <c r="H76" s="67"/>
      <c r="J76" s="12"/>
    </row>
    <row r="77" spans="1:10" s="11" customFormat="1" x14ac:dyDescent="0.2">
      <c r="A77" s="6"/>
      <c r="B77" s="6"/>
      <c r="C77" s="122"/>
      <c r="D77" s="156" t="s">
        <v>20</v>
      </c>
      <c r="E77" s="155" t="s">
        <v>1</v>
      </c>
      <c r="F77" s="95">
        <f>F73</f>
        <v>350.77596</v>
      </c>
      <c r="G77" s="95"/>
      <c r="H77" s="96">
        <f t="shared" ref="H77" si="5">F77*G77</f>
        <v>0</v>
      </c>
      <c r="J77" s="12"/>
    </row>
    <row r="78" spans="1:10" s="11" customFormat="1" x14ac:dyDescent="0.2">
      <c r="A78" s="6"/>
      <c r="B78" s="6"/>
      <c r="C78" s="122"/>
      <c r="D78" s="156"/>
      <c r="E78" s="155"/>
      <c r="F78" s="95"/>
      <c r="G78" s="95"/>
      <c r="H78" s="96"/>
      <c r="J78" s="12"/>
    </row>
    <row r="79" spans="1:10" s="11" customFormat="1" ht="109.9" customHeight="1" x14ac:dyDescent="0.2">
      <c r="A79" s="6"/>
      <c r="B79" s="6"/>
      <c r="C79" s="122" t="s">
        <v>294</v>
      </c>
      <c r="D79" s="160" t="s">
        <v>295</v>
      </c>
      <c r="E79" s="131"/>
      <c r="F79" s="83"/>
      <c r="G79" s="84"/>
      <c r="H79" s="67"/>
      <c r="J79" s="12"/>
    </row>
    <row r="80" spans="1:10" s="11" customFormat="1" x14ac:dyDescent="0.2">
      <c r="A80" s="6"/>
      <c r="B80" s="6"/>
      <c r="C80" s="122"/>
      <c r="D80" s="156" t="s">
        <v>20</v>
      </c>
      <c r="E80" s="155" t="s">
        <v>1</v>
      </c>
      <c r="F80" s="95">
        <f>F77</f>
        <v>350.77596</v>
      </c>
      <c r="G80" s="95"/>
      <c r="H80" s="96">
        <f t="shared" ref="H80" si="6">F80*G80</f>
        <v>0</v>
      </c>
      <c r="J80" s="12"/>
    </row>
    <row r="81" spans="1:10" s="11" customFormat="1" x14ac:dyDescent="0.2">
      <c r="A81" s="6"/>
      <c r="B81" s="6"/>
      <c r="C81" s="122"/>
      <c r="D81" s="156"/>
      <c r="E81" s="155"/>
      <c r="F81" s="95"/>
      <c r="G81" s="95"/>
      <c r="H81" s="96"/>
      <c r="J81" s="12"/>
    </row>
    <row r="82" spans="1:10" s="11" customFormat="1" ht="114.75" x14ac:dyDescent="0.2">
      <c r="A82" s="6"/>
      <c r="B82" s="6"/>
      <c r="C82" s="161" t="s">
        <v>301</v>
      </c>
      <c r="D82" s="162" t="s">
        <v>296</v>
      </c>
      <c r="E82" s="150"/>
      <c r="F82" s="150"/>
      <c r="G82" s="97"/>
      <c r="H82" s="67"/>
      <c r="J82" s="12"/>
    </row>
    <row r="83" spans="1:10" s="11" customFormat="1" x14ac:dyDescent="0.2">
      <c r="A83" s="6"/>
      <c r="B83" s="6"/>
      <c r="C83" s="161"/>
      <c r="D83" s="162" t="s">
        <v>297</v>
      </c>
      <c r="E83" s="150"/>
      <c r="F83" s="150"/>
      <c r="G83" s="97"/>
      <c r="H83" s="67"/>
      <c r="J83" s="12"/>
    </row>
    <row r="84" spans="1:10" s="11" customFormat="1" x14ac:dyDescent="0.2">
      <c r="A84" s="6"/>
      <c r="B84" s="6"/>
      <c r="C84" s="161"/>
      <c r="D84" s="162" t="s">
        <v>298</v>
      </c>
      <c r="E84" s="163" t="s">
        <v>299</v>
      </c>
      <c r="F84" s="150">
        <v>10</v>
      </c>
      <c r="G84" s="97"/>
      <c r="H84" s="67">
        <f>F84*G84</f>
        <v>0</v>
      </c>
      <c r="J84" s="12"/>
    </row>
    <row r="85" spans="1:10" s="11" customFormat="1" x14ac:dyDescent="0.2">
      <c r="A85" s="6"/>
      <c r="B85" s="6"/>
      <c r="C85" s="161"/>
      <c r="D85" s="162" t="s">
        <v>300</v>
      </c>
      <c r="E85" s="163" t="s">
        <v>299</v>
      </c>
      <c r="F85" s="150">
        <v>10</v>
      </c>
      <c r="G85" s="97"/>
      <c r="H85" s="67">
        <f>F85*G85</f>
        <v>0</v>
      </c>
      <c r="J85" s="12"/>
    </row>
    <row r="86" spans="1:10" s="11" customFormat="1" x14ac:dyDescent="0.2">
      <c r="A86" s="6"/>
      <c r="B86" s="6"/>
      <c r="C86" s="122"/>
      <c r="D86" s="157"/>
      <c r="E86" s="155"/>
      <c r="F86" s="95"/>
      <c r="G86" s="95"/>
      <c r="H86" s="96"/>
      <c r="J86" s="12"/>
    </row>
    <row r="87" spans="1:10" s="11" customFormat="1" x14ac:dyDescent="0.2">
      <c r="A87" s="6"/>
      <c r="B87" s="6"/>
      <c r="C87" s="164" t="s">
        <v>13</v>
      </c>
      <c r="D87" s="165" t="s">
        <v>14</v>
      </c>
      <c r="E87" s="166" t="s">
        <v>2</v>
      </c>
      <c r="F87" s="167"/>
      <c r="G87" s="98"/>
      <c r="H87" s="99">
        <f>SUM(H27:H86)</f>
        <v>0</v>
      </c>
      <c r="J87" s="12"/>
    </row>
    <row r="88" spans="1:10" s="11" customFormat="1" x14ac:dyDescent="0.2">
      <c r="A88" s="6"/>
      <c r="B88" s="6"/>
      <c r="C88" s="122"/>
      <c r="D88" s="68"/>
      <c r="E88" s="131"/>
      <c r="F88" s="83"/>
      <c r="G88" s="84"/>
      <c r="H88" s="67"/>
      <c r="J88" s="12"/>
    </row>
    <row r="89" spans="1:10" s="11" customFormat="1" x14ac:dyDescent="0.2">
      <c r="A89" s="6"/>
      <c r="B89" s="6"/>
      <c r="C89" s="168"/>
      <c r="D89" s="169"/>
      <c r="E89" s="131"/>
      <c r="F89" s="83"/>
      <c r="G89" s="93"/>
      <c r="H89" s="65"/>
      <c r="J89" s="12"/>
    </row>
    <row r="90" spans="1:10" s="11" customFormat="1" x14ac:dyDescent="0.2">
      <c r="A90" s="6"/>
      <c r="B90" s="6"/>
      <c r="C90" s="143">
        <v>2</v>
      </c>
      <c r="D90" s="144" t="s">
        <v>281</v>
      </c>
      <c r="E90" s="145"/>
      <c r="F90" s="146"/>
      <c r="G90" s="91"/>
      <c r="H90" s="92"/>
      <c r="J90" s="12"/>
    </row>
    <row r="91" spans="1:10" s="11" customFormat="1" x14ac:dyDescent="0.2">
      <c r="A91" s="6"/>
      <c r="B91" s="6"/>
      <c r="C91" s="147"/>
      <c r="D91" s="148"/>
      <c r="E91" s="149"/>
      <c r="F91" s="150"/>
      <c r="G91" s="93"/>
      <c r="H91" s="65"/>
      <c r="J91" s="12"/>
    </row>
    <row r="92" spans="1:10" s="11" customFormat="1" x14ac:dyDescent="0.2">
      <c r="A92" s="6"/>
      <c r="B92" s="6"/>
      <c r="C92" s="147"/>
      <c r="D92" s="215" t="s">
        <v>15</v>
      </c>
      <c r="E92" s="215"/>
      <c r="F92" s="150"/>
      <c r="G92" s="93"/>
      <c r="H92" s="65"/>
      <c r="J92" s="12"/>
    </row>
    <row r="93" spans="1:10" s="11" customFormat="1" ht="102" x14ac:dyDescent="0.2">
      <c r="A93" s="6"/>
      <c r="B93" s="6"/>
      <c r="C93" s="147"/>
      <c r="D93" s="170" t="s">
        <v>282</v>
      </c>
      <c r="E93" s="171"/>
      <c r="F93" s="150"/>
      <c r="G93" s="93"/>
      <c r="H93" s="65"/>
      <c r="J93" s="12"/>
    </row>
    <row r="94" spans="1:10" s="11" customFormat="1" ht="63.75" x14ac:dyDescent="0.2">
      <c r="A94" s="6"/>
      <c r="B94" s="6"/>
      <c r="C94" s="147"/>
      <c r="D94" s="170" t="s">
        <v>283</v>
      </c>
      <c r="E94" s="171"/>
      <c r="F94" s="150"/>
      <c r="G94" s="93"/>
      <c r="H94" s="65"/>
      <c r="J94" s="12"/>
    </row>
    <row r="95" spans="1:10" s="11" customFormat="1" ht="82.9" customHeight="1" x14ac:dyDescent="0.2">
      <c r="A95" s="6"/>
      <c r="B95" s="6"/>
      <c r="C95" s="147"/>
      <c r="D95" s="170" t="s">
        <v>284</v>
      </c>
      <c r="E95" s="171"/>
      <c r="F95" s="150"/>
      <c r="G95" s="93"/>
      <c r="H95" s="65"/>
      <c r="J95" s="12"/>
    </row>
    <row r="96" spans="1:10" s="11" customFormat="1" x14ac:dyDescent="0.2">
      <c r="A96" s="6"/>
      <c r="B96" s="6"/>
      <c r="C96" s="122"/>
      <c r="D96" s="68"/>
      <c r="E96" s="131"/>
      <c r="F96" s="83"/>
      <c r="G96" s="84"/>
      <c r="H96" s="67"/>
      <c r="J96" s="12"/>
    </row>
    <row r="97" spans="1:10" s="11" customFormat="1" ht="157.15" customHeight="1" x14ac:dyDescent="0.2">
      <c r="A97" s="6"/>
      <c r="B97" s="6"/>
      <c r="C97" s="122" t="s">
        <v>25</v>
      </c>
      <c r="D97" s="160" t="s">
        <v>285</v>
      </c>
      <c r="E97" s="131"/>
      <c r="F97" s="83"/>
      <c r="G97" s="84"/>
      <c r="H97" s="67"/>
      <c r="J97" s="12"/>
    </row>
    <row r="98" spans="1:10" s="11" customFormat="1" x14ac:dyDescent="0.2">
      <c r="A98" s="6"/>
      <c r="B98" s="6"/>
      <c r="C98" s="122"/>
      <c r="D98" s="68" t="s">
        <v>286</v>
      </c>
      <c r="E98" s="131" t="s">
        <v>287</v>
      </c>
      <c r="F98" s="83">
        <v>0.3</v>
      </c>
      <c r="G98" s="84"/>
      <c r="H98" s="67">
        <f>F98*G98</f>
        <v>0</v>
      </c>
      <c r="J98" s="12"/>
    </row>
    <row r="99" spans="1:10" s="11" customFormat="1" x14ac:dyDescent="0.2">
      <c r="A99" s="6"/>
      <c r="B99" s="6"/>
      <c r="C99" s="122"/>
      <c r="D99" s="68"/>
      <c r="E99" s="131"/>
      <c r="F99" s="83"/>
      <c r="G99" s="84"/>
      <c r="H99" s="67"/>
      <c r="J99" s="12"/>
    </row>
    <row r="100" spans="1:10" s="11" customFormat="1" ht="179.45" customHeight="1" x14ac:dyDescent="0.2">
      <c r="A100" s="6"/>
      <c r="B100" s="6"/>
      <c r="C100" s="172" t="s">
        <v>246</v>
      </c>
      <c r="D100" s="156" t="s">
        <v>302</v>
      </c>
      <c r="E100" s="173"/>
      <c r="F100" s="150"/>
      <c r="G100" s="97"/>
      <c r="H100" s="100"/>
      <c r="J100" s="12"/>
    </row>
    <row r="101" spans="1:10" s="11" customFormat="1" ht="51" x14ac:dyDescent="0.2">
      <c r="A101" s="6"/>
      <c r="B101" s="6"/>
      <c r="C101" s="172"/>
      <c r="D101" s="156" t="s">
        <v>350</v>
      </c>
      <c r="E101" s="155" t="s">
        <v>1</v>
      </c>
      <c r="F101" s="95">
        <f>F80</f>
        <v>350.77596</v>
      </c>
      <c r="G101" s="95"/>
      <c r="H101" s="96">
        <f>F101*G101</f>
        <v>0</v>
      </c>
      <c r="J101" s="12"/>
    </row>
    <row r="102" spans="1:10" s="11" customFormat="1" x14ac:dyDescent="0.2">
      <c r="A102" s="6"/>
      <c r="B102" s="6"/>
      <c r="C102" s="122"/>
      <c r="D102" s="68"/>
      <c r="E102" s="131"/>
      <c r="F102" s="83"/>
      <c r="G102" s="84"/>
      <c r="H102" s="67"/>
      <c r="J102" s="12"/>
    </row>
    <row r="103" spans="1:10" s="11" customFormat="1" ht="139.15" customHeight="1" x14ac:dyDescent="0.2">
      <c r="A103" s="6"/>
      <c r="B103" s="6"/>
      <c r="C103" s="172" t="s">
        <v>247</v>
      </c>
      <c r="D103" s="156" t="s">
        <v>304</v>
      </c>
      <c r="E103" s="173"/>
      <c r="F103" s="150"/>
      <c r="G103" s="97"/>
      <c r="H103" s="100"/>
      <c r="J103" s="12"/>
    </row>
    <row r="104" spans="1:10" s="11" customFormat="1" ht="57" customHeight="1" x14ac:dyDescent="0.2">
      <c r="A104" s="6"/>
      <c r="B104" s="6"/>
      <c r="C104" s="172"/>
      <c r="D104" s="156" t="s">
        <v>351</v>
      </c>
      <c r="E104" s="155" t="s">
        <v>1</v>
      </c>
      <c r="F104" s="95">
        <f>F101</f>
        <v>350.77596</v>
      </c>
      <c r="G104" s="95"/>
      <c r="H104" s="96">
        <f>F104*G104</f>
        <v>0</v>
      </c>
      <c r="J104" s="12"/>
    </row>
    <row r="105" spans="1:10" s="11" customFormat="1" x14ac:dyDescent="0.2">
      <c r="A105" s="6"/>
      <c r="B105" s="6"/>
      <c r="C105" s="122"/>
      <c r="D105" s="68"/>
      <c r="E105" s="131"/>
      <c r="F105" s="83"/>
      <c r="G105" s="84"/>
      <c r="H105" s="67"/>
      <c r="J105" s="12"/>
    </row>
    <row r="106" spans="1:10" s="11" customFormat="1" ht="295.89999999999998" customHeight="1" x14ac:dyDescent="0.2">
      <c r="A106" s="6"/>
      <c r="B106" s="6"/>
      <c r="C106" s="122" t="s">
        <v>303</v>
      </c>
      <c r="D106" s="174" t="s">
        <v>352</v>
      </c>
      <c r="E106" s="131"/>
      <c r="F106" s="83"/>
      <c r="G106" s="84"/>
      <c r="H106" s="67"/>
      <c r="J106" s="12"/>
    </row>
    <row r="107" spans="1:10" s="11" customFormat="1" x14ac:dyDescent="0.2">
      <c r="A107" s="6"/>
      <c r="B107" s="6"/>
      <c r="C107" s="122"/>
      <c r="D107" s="156" t="s">
        <v>306</v>
      </c>
      <c r="E107" s="131"/>
      <c r="F107" s="83"/>
      <c r="G107" s="84"/>
      <c r="H107" s="67"/>
      <c r="J107" s="12"/>
    </row>
    <row r="108" spans="1:10" s="11" customFormat="1" x14ac:dyDescent="0.2">
      <c r="A108" s="6"/>
      <c r="B108" s="6"/>
      <c r="C108" s="122"/>
      <c r="D108" s="159" t="s">
        <v>353</v>
      </c>
      <c r="E108" s="155" t="s">
        <v>1</v>
      </c>
      <c r="F108" s="95">
        <f>16.07*10.7*2*1.02</f>
        <v>350.77596</v>
      </c>
      <c r="G108" s="95"/>
      <c r="H108" s="96">
        <f t="shared" ref="H108:H110" si="7">F108*G108</f>
        <v>0</v>
      </c>
      <c r="J108" s="12"/>
    </row>
    <row r="109" spans="1:10" s="11" customFormat="1" x14ac:dyDescent="0.2">
      <c r="A109" s="6"/>
      <c r="B109" s="6"/>
      <c r="C109" s="122"/>
      <c r="D109" s="175" t="s">
        <v>336</v>
      </c>
      <c r="E109" s="155" t="s">
        <v>1</v>
      </c>
      <c r="F109" s="95">
        <f>16.07*10.7*2*1.02</f>
        <v>350.77596</v>
      </c>
      <c r="G109" s="95"/>
      <c r="H109" s="96">
        <f t="shared" ref="H109" si="8">F109*G109</f>
        <v>0</v>
      </c>
      <c r="J109" s="12"/>
    </row>
    <row r="110" spans="1:10" s="11" customFormat="1" x14ac:dyDescent="0.2">
      <c r="A110" s="6"/>
      <c r="B110" s="6"/>
      <c r="C110" s="122"/>
      <c r="D110" s="159" t="s">
        <v>338</v>
      </c>
      <c r="E110" s="155" t="s">
        <v>0</v>
      </c>
      <c r="F110" s="95">
        <v>16.100000000000001</v>
      </c>
      <c r="G110" s="95"/>
      <c r="H110" s="96">
        <f t="shared" si="7"/>
        <v>0</v>
      </c>
      <c r="J110" s="12"/>
    </row>
    <row r="111" spans="1:10" s="11" customFormat="1" x14ac:dyDescent="0.2">
      <c r="A111" s="6"/>
      <c r="B111" s="6"/>
      <c r="C111" s="122"/>
      <c r="D111" s="68"/>
      <c r="E111" s="131"/>
      <c r="F111" s="83"/>
      <c r="G111" s="84"/>
      <c r="H111" s="67"/>
      <c r="J111" s="12"/>
    </row>
    <row r="112" spans="1:10" s="11" customFormat="1" ht="127.5" x14ac:dyDescent="0.2">
      <c r="A112" s="6"/>
      <c r="B112" s="6"/>
      <c r="C112" s="122" t="s">
        <v>305</v>
      </c>
      <c r="D112" s="68" t="s">
        <v>354</v>
      </c>
      <c r="E112" s="131"/>
      <c r="F112" s="83"/>
      <c r="G112" s="84"/>
      <c r="H112" s="67"/>
      <c r="J112" s="12"/>
    </row>
    <row r="113" spans="1:10" s="11" customFormat="1" x14ac:dyDescent="0.2">
      <c r="A113" s="6"/>
      <c r="B113" s="6"/>
      <c r="C113" s="122"/>
      <c r="D113" s="156" t="s">
        <v>248</v>
      </c>
      <c r="E113" s="155" t="s">
        <v>249</v>
      </c>
      <c r="F113" s="95">
        <v>8</v>
      </c>
      <c r="G113" s="95"/>
      <c r="H113" s="96">
        <f>F113*G113</f>
        <v>0</v>
      </c>
      <c r="J113" s="12"/>
    </row>
    <row r="114" spans="1:10" s="11" customFormat="1" x14ac:dyDescent="0.2">
      <c r="A114" s="6"/>
      <c r="B114" s="6"/>
      <c r="C114" s="122"/>
      <c r="D114" s="68"/>
      <c r="E114" s="131"/>
      <c r="F114" s="83"/>
      <c r="G114" s="84"/>
      <c r="H114" s="67"/>
      <c r="J114" s="12"/>
    </row>
    <row r="115" spans="1:10" s="11" customFormat="1" ht="130.15" customHeight="1" x14ac:dyDescent="0.2">
      <c r="A115" s="6"/>
      <c r="B115" s="6"/>
      <c r="C115" s="122" t="s">
        <v>337</v>
      </c>
      <c r="D115" s="68" t="s">
        <v>355</v>
      </c>
      <c r="E115" s="131"/>
      <c r="F115" s="83"/>
      <c r="G115" s="84"/>
      <c r="H115" s="67"/>
      <c r="J115" s="12"/>
    </row>
    <row r="116" spans="1:10" s="11" customFormat="1" x14ac:dyDescent="0.2">
      <c r="A116" s="6"/>
      <c r="B116" s="6"/>
      <c r="C116" s="122"/>
      <c r="D116" s="156" t="s">
        <v>248</v>
      </c>
      <c r="E116" s="155" t="s">
        <v>249</v>
      </c>
      <c r="F116" s="95">
        <v>8</v>
      </c>
      <c r="G116" s="95"/>
      <c r="H116" s="96">
        <f>F116*G116</f>
        <v>0</v>
      </c>
      <c r="J116" s="12"/>
    </row>
    <row r="117" spans="1:10" s="11" customFormat="1" x14ac:dyDescent="0.2">
      <c r="A117" s="6"/>
      <c r="B117" s="6"/>
      <c r="C117" s="122"/>
      <c r="D117" s="68"/>
      <c r="E117" s="131"/>
      <c r="F117" s="83"/>
      <c r="G117" s="84"/>
      <c r="H117" s="67"/>
      <c r="J117" s="12"/>
    </row>
    <row r="118" spans="1:10" s="11" customFormat="1" ht="89.25" x14ac:dyDescent="0.2">
      <c r="A118" s="6"/>
      <c r="B118" s="6"/>
      <c r="C118" s="122" t="s">
        <v>340</v>
      </c>
      <c r="D118" s="68" t="s">
        <v>339</v>
      </c>
      <c r="E118" s="131"/>
      <c r="F118" s="83"/>
      <c r="G118" s="84"/>
      <c r="H118" s="67"/>
      <c r="J118" s="12"/>
    </row>
    <row r="119" spans="1:10" s="11" customFormat="1" x14ac:dyDescent="0.2">
      <c r="A119" s="6"/>
      <c r="B119" s="6"/>
      <c r="C119" s="122"/>
      <c r="D119" s="156" t="s">
        <v>248</v>
      </c>
      <c r="E119" s="155" t="s">
        <v>249</v>
      </c>
      <c r="F119" s="95">
        <v>6</v>
      </c>
      <c r="G119" s="95"/>
      <c r="H119" s="96">
        <f>F119*G119</f>
        <v>0</v>
      </c>
      <c r="J119" s="12"/>
    </row>
    <row r="120" spans="1:10" s="11" customFormat="1" x14ac:dyDescent="0.2">
      <c r="A120" s="6"/>
      <c r="B120" s="6"/>
      <c r="C120" s="122"/>
      <c r="D120" s="68"/>
      <c r="E120" s="131"/>
      <c r="F120" s="83"/>
      <c r="G120" s="84"/>
      <c r="H120" s="67"/>
      <c r="J120" s="12"/>
    </row>
    <row r="121" spans="1:10" s="11" customFormat="1" ht="102" x14ac:dyDescent="0.2">
      <c r="A121" s="6"/>
      <c r="B121" s="6"/>
      <c r="C121" s="122" t="s">
        <v>341</v>
      </c>
      <c r="D121" s="68" t="s">
        <v>342</v>
      </c>
      <c r="E121" s="131"/>
      <c r="F121" s="83"/>
      <c r="G121" s="84"/>
      <c r="H121" s="67"/>
      <c r="J121" s="12"/>
    </row>
    <row r="122" spans="1:10" s="11" customFormat="1" x14ac:dyDescent="0.2">
      <c r="A122" s="6"/>
      <c r="B122" s="6"/>
      <c r="C122" s="122"/>
      <c r="D122" s="156" t="s">
        <v>248</v>
      </c>
      <c r="E122" s="155" t="s">
        <v>249</v>
      </c>
      <c r="F122" s="95">
        <v>6</v>
      </c>
      <c r="G122" s="95"/>
      <c r="H122" s="96">
        <f>F122*G122</f>
        <v>0</v>
      </c>
      <c r="J122" s="12"/>
    </row>
    <row r="123" spans="1:10" s="11" customFormat="1" x14ac:dyDescent="0.2">
      <c r="A123" s="6"/>
      <c r="B123" s="6"/>
      <c r="C123" s="122"/>
      <c r="D123" s="68"/>
      <c r="E123" s="131"/>
      <c r="F123" s="83"/>
      <c r="G123" s="84"/>
      <c r="H123" s="67"/>
      <c r="J123" s="12"/>
    </row>
    <row r="124" spans="1:10" s="11" customFormat="1" ht="63.75" x14ac:dyDescent="0.2">
      <c r="A124" s="6"/>
      <c r="B124" s="6"/>
      <c r="C124" s="6" t="s">
        <v>343</v>
      </c>
      <c r="D124" s="160" t="s">
        <v>356</v>
      </c>
      <c r="E124" s="155"/>
      <c r="F124" s="176"/>
      <c r="G124" s="83"/>
      <c r="H124" s="67"/>
      <c r="J124" s="12"/>
    </row>
    <row r="125" spans="1:10" s="11" customFormat="1" x14ac:dyDescent="0.2">
      <c r="A125" s="6"/>
      <c r="B125" s="6"/>
      <c r="C125" s="177"/>
      <c r="D125" s="160" t="s">
        <v>28</v>
      </c>
      <c r="E125" s="155" t="s">
        <v>0</v>
      </c>
      <c r="F125" s="95">
        <v>32.5</v>
      </c>
      <c r="G125" s="95"/>
      <c r="H125" s="96">
        <f>F125*G125</f>
        <v>0</v>
      </c>
      <c r="J125" s="12"/>
    </row>
    <row r="126" spans="1:10" s="11" customFormat="1" x14ac:dyDescent="0.2">
      <c r="A126" s="6"/>
      <c r="B126" s="6"/>
      <c r="C126" s="177"/>
      <c r="D126" s="160"/>
      <c r="E126" s="155"/>
      <c r="F126" s="95"/>
      <c r="G126" s="95"/>
      <c r="H126" s="96"/>
      <c r="J126" s="12"/>
    </row>
    <row r="127" spans="1:10" s="11" customFormat="1" ht="103.15" customHeight="1" x14ac:dyDescent="0.2">
      <c r="A127" s="6"/>
      <c r="B127" s="6"/>
      <c r="C127" s="122" t="s">
        <v>348</v>
      </c>
      <c r="D127" s="160" t="s">
        <v>349</v>
      </c>
      <c r="E127" s="178"/>
      <c r="F127" s="150"/>
      <c r="G127" s="97"/>
      <c r="H127" s="67"/>
      <c r="J127" s="12"/>
    </row>
    <row r="128" spans="1:10" s="11" customFormat="1" x14ac:dyDescent="0.2">
      <c r="A128" s="6"/>
      <c r="B128" s="6"/>
      <c r="C128" s="168"/>
      <c r="D128" s="160" t="s">
        <v>347</v>
      </c>
      <c r="E128" s="163" t="s">
        <v>0</v>
      </c>
      <c r="F128" s="150">
        <f>F125</f>
        <v>32.5</v>
      </c>
      <c r="G128" s="97"/>
      <c r="H128" s="67">
        <f t="shared" ref="H128" si="9">F128*G128</f>
        <v>0</v>
      </c>
      <c r="J128" s="12"/>
    </row>
    <row r="129" spans="1:10" s="11" customFormat="1" x14ac:dyDescent="0.2">
      <c r="A129" s="6"/>
      <c r="B129" s="6"/>
      <c r="C129" s="122"/>
      <c r="D129" s="157"/>
      <c r="E129" s="155"/>
      <c r="F129" s="95"/>
      <c r="G129" s="95"/>
      <c r="H129" s="96"/>
      <c r="J129" s="12"/>
    </row>
    <row r="130" spans="1:10" s="11" customFormat="1" x14ac:dyDescent="0.2">
      <c r="A130" s="6"/>
      <c r="B130" s="6"/>
      <c r="C130" s="164" t="s">
        <v>307</v>
      </c>
      <c r="D130" s="165" t="str">
        <f>D90</f>
        <v>TESARSKI I KROVOPOKRIVAČKI RADOVI</v>
      </c>
      <c r="E130" s="166" t="s">
        <v>2</v>
      </c>
      <c r="F130" s="167"/>
      <c r="G130" s="98"/>
      <c r="H130" s="101">
        <f>SUM(H92:H129)</f>
        <v>0</v>
      </c>
      <c r="J130" s="12"/>
    </row>
    <row r="131" spans="1:10" s="11" customFormat="1" x14ac:dyDescent="0.2">
      <c r="A131" s="6"/>
      <c r="B131" s="6"/>
      <c r="C131" s="122"/>
      <c r="D131" s="68"/>
      <c r="E131" s="131"/>
      <c r="F131" s="83"/>
      <c r="G131" s="84"/>
      <c r="H131" s="67"/>
      <c r="J131" s="12"/>
    </row>
    <row r="132" spans="1:10" s="11" customFormat="1" x14ac:dyDescent="0.2">
      <c r="A132" s="6"/>
      <c r="B132" s="6"/>
      <c r="C132" s="147"/>
      <c r="D132" s="148"/>
      <c r="E132" s="131"/>
      <c r="F132" s="83"/>
      <c r="G132" s="93"/>
      <c r="H132" s="65"/>
      <c r="J132" s="12"/>
    </row>
    <row r="133" spans="1:10" s="11" customFormat="1" x14ac:dyDescent="0.2">
      <c r="A133" s="6"/>
      <c r="B133" s="6"/>
      <c r="C133" s="143">
        <v>3</v>
      </c>
      <c r="D133" s="144" t="s">
        <v>29</v>
      </c>
      <c r="E133" s="145"/>
      <c r="F133" s="146"/>
      <c r="G133" s="91"/>
      <c r="H133" s="92"/>
      <c r="J133" s="12"/>
    </row>
    <row r="134" spans="1:10" s="11" customFormat="1" x14ac:dyDescent="0.2">
      <c r="A134" s="6"/>
      <c r="B134" s="6"/>
      <c r="C134" s="122"/>
      <c r="D134" s="68"/>
      <c r="E134" s="131"/>
      <c r="F134" s="83"/>
      <c r="G134" s="93"/>
      <c r="H134" s="65"/>
      <c r="J134" s="12"/>
    </row>
    <row r="135" spans="1:10" s="11" customFormat="1" x14ac:dyDescent="0.2">
      <c r="A135" s="6"/>
      <c r="B135" s="6"/>
      <c r="C135" s="122"/>
      <c r="D135" s="214" t="s">
        <v>15</v>
      </c>
      <c r="E135" s="214"/>
      <c r="F135" s="83"/>
      <c r="G135" s="93"/>
      <c r="H135" s="65"/>
      <c r="J135" s="12"/>
    </row>
    <row r="136" spans="1:10" s="11" customFormat="1" x14ac:dyDescent="0.2">
      <c r="A136" s="6"/>
      <c r="B136" s="6"/>
      <c r="C136" s="122"/>
      <c r="D136" s="152" t="s">
        <v>30</v>
      </c>
      <c r="E136" s="131"/>
      <c r="F136" s="83"/>
      <c r="G136" s="93"/>
      <c r="H136" s="65"/>
      <c r="J136" s="12"/>
    </row>
    <row r="137" spans="1:10" s="11" customFormat="1" ht="38.25" x14ac:dyDescent="0.2">
      <c r="A137" s="6"/>
      <c r="B137" s="6"/>
      <c r="C137" s="122"/>
      <c r="D137" s="152" t="s">
        <v>31</v>
      </c>
      <c r="E137" s="131"/>
      <c r="F137" s="83"/>
      <c r="G137" s="93"/>
      <c r="H137" s="65"/>
      <c r="J137" s="12"/>
    </row>
    <row r="138" spans="1:10" s="11" customFormat="1" ht="25.5" x14ac:dyDescent="0.2">
      <c r="A138" s="6"/>
      <c r="B138" s="6"/>
      <c r="C138" s="122"/>
      <c r="D138" s="152" t="s">
        <v>32</v>
      </c>
      <c r="E138" s="131"/>
      <c r="F138" s="83"/>
      <c r="G138" s="93"/>
      <c r="H138" s="65"/>
      <c r="J138" s="12"/>
    </row>
    <row r="139" spans="1:10" s="11" customFormat="1" ht="38.25" x14ac:dyDescent="0.2">
      <c r="A139" s="6"/>
      <c r="B139" s="6"/>
      <c r="C139" s="122"/>
      <c r="D139" s="152" t="s">
        <v>33</v>
      </c>
      <c r="E139" s="131"/>
      <c r="F139" s="83"/>
      <c r="G139" s="93"/>
      <c r="H139" s="65"/>
      <c r="J139" s="12"/>
    </row>
    <row r="140" spans="1:10" s="11" customFormat="1" ht="38.25" x14ac:dyDescent="0.2">
      <c r="A140" s="6"/>
      <c r="B140" s="6"/>
      <c r="C140" s="122"/>
      <c r="D140" s="152" t="s">
        <v>237</v>
      </c>
      <c r="E140" s="131"/>
      <c r="F140" s="83"/>
      <c r="G140" s="93"/>
      <c r="H140" s="65"/>
      <c r="J140" s="12"/>
    </row>
    <row r="141" spans="1:10" s="11" customFormat="1" ht="89.25" x14ac:dyDescent="0.2">
      <c r="A141" s="6"/>
      <c r="B141" s="6"/>
      <c r="C141" s="122"/>
      <c r="D141" s="152" t="s">
        <v>34</v>
      </c>
      <c r="E141" s="131"/>
      <c r="F141" s="83"/>
      <c r="G141" s="93"/>
      <c r="H141" s="65"/>
      <c r="J141" s="12"/>
    </row>
    <row r="142" spans="1:10" s="11" customFormat="1" ht="38.25" x14ac:dyDescent="0.2">
      <c r="A142" s="6"/>
      <c r="B142" s="6"/>
      <c r="C142" s="122"/>
      <c r="D142" s="152" t="s">
        <v>35</v>
      </c>
      <c r="E142" s="131"/>
      <c r="F142" s="83"/>
      <c r="G142" s="93"/>
      <c r="H142" s="65"/>
      <c r="J142" s="12"/>
    </row>
    <row r="143" spans="1:10" s="11" customFormat="1" ht="153" x14ac:dyDescent="0.2">
      <c r="A143" s="6"/>
      <c r="B143" s="6"/>
      <c r="C143" s="122"/>
      <c r="D143" s="152" t="s">
        <v>36</v>
      </c>
      <c r="E143" s="131"/>
      <c r="F143" s="83"/>
      <c r="G143" s="93"/>
      <c r="H143" s="65"/>
      <c r="J143" s="12"/>
    </row>
    <row r="144" spans="1:10" s="11" customFormat="1" ht="51" x14ac:dyDescent="0.2">
      <c r="A144" s="6"/>
      <c r="B144" s="6"/>
      <c r="C144" s="122"/>
      <c r="D144" s="152" t="s">
        <v>37</v>
      </c>
      <c r="E144" s="131"/>
      <c r="F144" s="83"/>
      <c r="G144" s="93"/>
      <c r="H144" s="65"/>
      <c r="J144" s="12"/>
    </row>
    <row r="145" spans="1:10" s="11" customFormat="1" ht="38.25" x14ac:dyDescent="0.2">
      <c r="A145" s="6"/>
      <c r="B145" s="6"/>
      <c r="C145" s="122"/>
      <c r="D145" s="152" t="s">
        <v>35</v>
      </c>
      <c r="E145" s="131"/>
      <c r="F145" s="83"/>
      <c r="G145" s="93"/>
      <c r="H145" s="65"/>
      <c r="J145" s="12"/>
    </row>
    <row r="146" spans="1:10" s="11" customFormat="1" ht="25.5" x14ac:dyDescent="0.2">
      <c r="A146" s="6"/>
      <c r="B146" s="6"/>
      <c r="C146" s="122"/>
      <c r="D146" s="152" t="s">
        <v>38</v>
      </c>
      <c r="E146" s="131"/>
      <c r="F146" s="83"/>
      <c r="G146" s="93"/>
      <c r="H146" s="65"/>
      <c r="J146" s="12"/>
    </row>
    <row r="147" spans="1:10" s="11" customFormat="1" x14ac:dyDescent="0.2">
      <c r="A147" s="6"/>
      <c r="B147" s="6"/>
      <c r="C147" s="122"/>
      <c r="D147" s="152" t="s">
        <v>24</v>
      </c>
      <c r="E147" s="131"/>
      <c r="F147" s="83"/>
      <c r="G147" s="93"/>
      <c r="H147" s="65"/>
      <c r="J147" s="12"/>
    </row>
    <row r="148" spans="1:10" s="11" customFormat="1" ht="51" x14ac:dyDescent="0.2">
      <c r="A148" s="6"/>
      <c r="B148" s="6"/>
      <c r="C148" s="122"/>
      <c r="D148" s="152" t="s">
        <v>39</v>
      </c>
      <c r="E148" s="131"/>
      <c r="F148" s="83"/>
      <c r="G148" s="93"/>
      <c r="H148" s="65"/>
      <c r="J148" s="12"/>
    </row>
    <row r="149" spans="1:10" s="11" customFormat="1" x14ac:dyDescent="0.2">
      <c r="A149" s="6"/>
      <c r="B149" s="6"/>
      <c r="C149" s="122"/>
      <c r="D149" s="152" t="s">
        <v>40</v>
      </c>
      <c r="E149" s="131"/>
      <c r="F149" s="83"/>
      <c r="G149" s="93"/>
      <c r="H149" s="65"/>
      <c r="J149" s="12"/>
    </row>
    <row r="150" spans="1:10" s="11" customFormat="1" ht="38.25" x14ac:dyDescent="0.2">
      <c r="A150" s="6"/>
      <c r="B150" s="6"/>
      <c r="C150" s="122"/>
      <c r="D150" s="152" t="s">
        <v>41</v>
      </c>
      <c r="E150" s="131"/>
      <c r="F150" s="83"/>
      <c r="G150" s="93"/>
      <c r="H150" s="65"/>
      <c r="J150" s="12"/>
    </row>
    <row r="151" spans="1:10" s="11" customFormat="1" ht="25.5" x14ac:dyDescent="0.2">
      <c r="A151" s="6"/>
      <c r="B151" s="6"/>
      <c r="C151" s="122"/>
      <c r="D151" s="152" t="s">
        <v>42</v>
      </c>
      <c r="E151" s="131"/>
      <c r="F151" s="83"/>
      <c r="G151" s="93"/>
      <c r="H151" s="65"/>
      <c r="J151" s="12"/>
    </row>
    <row r="152" spans="1:10" s="11" customFormat="1" ht="25.5" x14ac:dyDescent="0.2">
      <c r="A152" s="6"/>
      <c r="B152" s="6"/>
      <c r="C152" s="122"/>
      <c r="D152" s="152" t="s">
        <v>43</v>
      </c>
      <c r="E152" s="131"/>
      <c r="F152" s="83"/>
      <c r="G152" s="93"/>
      <c r="H152" s="65"/>
      <c r="J152" s="12"/>
    </row>
    <row r="153" spans="1:10" s="11" customFormat="1" ht="25.5" x14ac:dyDescent="0.2">
      <c r="A153" s="6"/>
      <c r="B153" s="6"/>
      <c r="C153" s="122"/>
      <c r="D153" s="152" t="s">
        <v>44</v>
      </c>
      <c r="E153" s="131"/>
      <c r="F153" s="83"/>
      <c r="G153" s="93"/>
      <c r="H153" s="65"/>
      <c r="J153" s="12"/>
    </row>
    <row r="154" spans="1:10" s="11" customFormat="1" ht="25.5" x14ac:dyDescent="0.2">
      <c r="A154" s="6"/>
      <c r="B154" s="6"/>
      <c r="C154" s="122"/>
      <c r="D154" s="152" t="s">
        <v>45</v>
      </c>
      <c r="E154" s="131"/>
      <c r="F154" s="83"/>
      <c r="G154" s="93"/>
      <c r="H154" s="65"/>
      <c r="J154" s="12"/>
    </row>
    <row r="155" spans="1:10" s="11" customFormat="1" ht="25.5" x14ac:dyDescent="0.2">
      <c r="A155" s="6"/>
      <c r="B155" s="6"/>
      <c r="C155" s="122"/>
      <c r="D155" s="152" t="s">
        <v>46</v>
      </c>
      <c r="E155" s="131"/>
      <c r="F155" s="83"/>
      <c r="G155" s="93"/>
      <c r="H155" s="65"/>
      <c r="J155" s="12"/>
    </row>
    <row r="156" spans="1:10" s="11" customFormat="1" x14ac:dyDescent="0.2">
      <c r="A156" s="6"/>
      <c r="B156" s="6"/>
      <c r="C156" s="122"/>
      <c r="D156" s="152" t="s">
        <v>26</v>
      </c>
      <c r="E156" s="131"/>
      <c r="F156" s="83"/>
      <c r="G156" s="93"/>
      <c r="H156" s="65"/>
      <c r="J156" s="12"/>
    </row>
    <row r="157" spans="1:10" s="11" customFormat="1" x14ac:dyDescent="0.2">
      <c r="A157" s="6"/>
      <c r="B157" s="6"/>
      <c r="C157" s="122"/>
      <c r="D157" s="152" t="s">
        <v>47</v>
      </c>
      <c r="E157" s="131"/>
      <c r="F157" s="83"/>
      <c r="G157" s="93"/>
      <c r="H157" s="65"/>
      <c r="J157" s="12"/>
    </row>
    <row r="158" spans="1:10" s="11" customFormat="1" ht="38.25" x14ac:dyDescent="0.2">
      <c r="A158" s="6"/>
      <c r="B158" s="6"/>
      <c r="C158" s="122"/>
      <c r="D158" s="152" t="s">
        <v>48</v>
      </c>
      <c r="E158" s="131"/>
      <c r="F158" s="83"/>
      <c r="G158" s="93"/>
      <c r="H158" s="65"/>
      <c r="J158" s="12"/>
    </row>
    <row r="159" spans="1:10" s="11" customFormat="1" x14ac:dyDescent="0.2">
      <c r="A159" s="6"/>
      <c r="B159" s="6"/>
      <c r="C159" s="122"/>
      <c r="D159" s="152"/>
      <c r="E159" s="131"/>
      <c r="F159" s="83"/>
      <c r="G159" s="93"/>
      <c r="H159" s="65"/>
      <c r="J159" s="12"/>
    </row>
    <row r="160" spans="1:10" s="11" customFormat="1" x14ac:dyDescent="0.2">
      <c r="A160" s="6"/>
      <c r="B160" s="6"/>
      <c r="C160" s="122"/>
      <c r="D160" s="152" t="s">
        <v>238</v>
      </c>
      <c r="E160" s="131"/>
      <c r="F160" s="83"/>
      <c r="G160" s="93"/>
      <c r="H160" s="65"/>
      <c r="J160" s="12"/>
    </row>
    <row r="161" spans="1:10" s="11" customFormat="1" ht="25.5" x14ac:dyDescent="0.2">
      <c r="A161" s="6"/>
      <c r="B161" s="6"/>
      <c r="C161" s="122"/>
      <c r="D161" s="152" t="s">
        <v>239</v>
      </c>
      <c r="E161" s="131"/>
      <c r="F161" s="83"/>
      <c r="G161" s="93"/>
      <c r="H161" s="65"/>
      <c r="J161" s="12"/>
    </row>
    <row r="162" spans="1:10" s="11" customFormat="1" ht="25.5" x14ac:dyDescent="0.2">
      <c r="A162" s="6"/>
      <c r="B162" s="6"/>
      <c r="C162" s="122"/>
      <c r="D162" s="152" t="s">
        <v>240</v>
      </c>
      <c r="E162" s="131"/>
      <c r="F162" s="83"/>
      <c r="G162" s="93"/>
      <c r="H162" s="65"/>
      <c r="J162" s="12"/>
    </row>
    <row r="163" spans="1:10" s="11" customFormat="1" ht="38.25" x14ac:dyDescent="0.2">
      <c r="A163" s="6"/>
      <c r="B163" s="6"/>
      <c r="C163" s="122"/>
      <c r="D163" s="152" t="s">
        <v>241</v>
      </c>
      <c r="E163" s="131"/>
      <c r="F163" s="83"/>
      <c r="G163" s="93"/>
      <c r="H163" s="65"/>
      <c r="J163" s="12"/>
    </row>
    <row r="164" spans="1:10" s="11" customFormat="1" ht="38.25" x14ac:dyDescent="0.2">
      <c r="A164" s="6"/>
      <c r="B164" s="6"/>
      <c r="C164" s="122"/>
      <c r="D164" s="152" t="s">
        <v>242</v>
      </c>
      <c r="E164" s="131"/>
      <c r="F164" s="83"/>
      <c r="G164" s="93"/>
      <c r="H164" s="65"/>
      <c r="J164" s="12"/>
    </row>
    <row r="165" spans="1:10" s="11" customFormat="1" ht="114.75" x14ac:dyDescent="0.2">
      <c r="A165" s="6"/>
      <c r="B165" s="6"/>
      <c r="C165" s="122"/>
      <c r="D165" s="152" t="s">
        <v>243</v>
      </c>
      <c r="E165" s="131"/>
      <c r="F165" s="83"/>
      <c r="G165" s="93"/>
      <c r="H165" s="65"/>
      <c r="J165" s="12"/>
    </row>
    <row r="166" spans="1:10" s="11" customFormat="1" x14ac:dyDescent="0.2">
      <c r="A166" s="6"/>
      <c r="B166" s="6"/>
      <c r="C166" s="122"/>
      <c r="D166" s="152" t="s">
        <v>24</v>
      </c>
      <c r="E166" s="131"/>
      <c r="F166" s="83"/>
      <c r="G166" s="93"/>
      <c r="H166" s="65"/>
      <c r="J166" s="12"/>
    </row>
    <row r="167" spans="1:10" s="11" customFormat="1" ht="51" x14ac:dyDescent="0.2">
      <c r="A167" s="6"/>
      <c r="B167" s="6"/>
      <c r="C167" s="122"/>
      <c r="D167" s="152" t="s">
        <v>49</v>
      </c>
      <c r="E167" s="131"/>
      <c r="F167" s="83"/>
      <c r="G167" s="93"/>
      <c r="H167" s="65"/>
      <c r="J167" s="12"/>
    </row>
    <row r="168" spans="1:10" s="11" customFormat="1" x14ac:dyDescent="0.2">
      <c r="A168" s="6"/>
      <c r="B168" s="6"/>
      <c r="C168" s="122"/>
      <c r="D168" s="152" t="s">
        <v>50</v>
      </c>
      <c r="E168" s="131"/>
      <c r="F168" s="83"/>
      <c r="G168" s="93"/>
      <c r="H168" s="65"/>
      <c r="J168" s="12"/>
    </row>
    <row r="169" spans="1:10" s="11" customFormat="1" ht="38.25" x14ac:dyDescent="0.2">
      <c r="A169" s="6"/>
      <c r="B169" s="6"/>
      <c r="C169" s="122"/>
      <c r="D169" s="152" t="s">
        <v>51</v>
      </c>
      <c r="E169" s="131"/>
      <c r="F169" s="83"/>
      <c r="G169" s="93"/>
      <c r="H169" s="65"/>
      <c r="J169" s="12"/>
    </row>
    <row r="170" spans="1:10" s="11" customFormat="1" ht="25.5" x14ac:dyDescent="0.2">
      <c r="A170" s="6"/>
      <c r="B170" s="6"/>
      <c r="C170" s="122"/>
      <c r="D170" s="152" t="s">
        <v>52</v>
      </c>
      <c r="E170" s="131"/>
      <c r="F170" s="83"/>
      <c r="G170" s="93"/>
      <c r="H170" s="65"/>
      <c r="J170" s="12"/>
    </row>
    <row r="171" spans="1:10" s="11" customFormat="1" ht="25.5" x14ac:dyDescent="0.2">
      <c r="A171" s="6"/>
      <c r="B171" s="6"/>
      <c r="C171" s="122"/>
      <c r="D171" s="152" t="s">
        <v>53</v>
      </c>
      <c r="E171" s="131"/>
      <c r="F171" s="83"/>
      <c r="G171" s="93"/>
      <c r="H171" s="65"/>
      <c r="J171" s="12"/>
    </row>
    <row r="172" spans="1:10" s="11" customFormat="1" ht="25.5" x14ac:dyDescent="0.2">
      <c r="A172" s="6"/>
      <c r="B172" s="6"/>
      <c r="C172" s="122"/>
      <c r="D172" s="152" t="s">
        <v>54</v>
      </c>
      <c r="E172" s="131"/>
      <c r="F172" s="83"/>
      <c r="G172" s="93"/>
      <c r="H172" s="65"/>
      <c r="J172" s="12"/>
    </row>
    <row r="173" spans="1:10" s="11" customFormat="1" ht="18" customHeight="1" x14ac:dyDescent="0.2">
      <c r="A173" s="6"/>
      <c r="B173" s="6"/>
      <c r="C173" s="122"/>
      <c r="D173" s="152" t="s">
        <v>43</v>
      </c>
      <c r="E173" s="131"/>
      <c r="F173" s="83"/>
      <c r="G173" s="93"/>
      <c r="H173" s="65"/>
      <c r="J173" s="12"/>
    </row>
    <row r="174" spans="1:10" s="11" customFormat="1" x14ac:dyDescent="0.2">
      <c r="A174" s="6"/>
      <c r="B174" s="6"/>
      <c r="C174" s="122"/>
      <c r="D174" s="152" t="s">
        <v>55</v>
      </c>
      <c r="E174" s="131"/>
      <c r="F174" s="83"/>
      <c r="G174" s="93"/>
      <c r="H174" s="65"/>
      <c r="J174" s="12"/>
    </row>
    <row r="175" spans="1:10" s="11" customFormat="1" ht="38.25" x14ac:dyDescent="0.2">
      <c r="A175" s="6"/>
      <c r="B175" s="6"/>
      <c r="C175" s="122"/>
      <c r="D175" s="152" t="s">
        <v>56</v>
      </c>
      <c r="E175" s="131"/>
      <c r="F175" s="83"/>
      <c r="G175" s="93"/>
      <c r="H175" s="65"/>
      <c r="J175" s="12"/>
    </row>
    <row r="176" spans="1:10" s="11" customFormat="1" ht="25.5" x14ac:dyDescent="0.2">
      <c r="A176" s="6"/>
      <c r="B176" s="6"/>
      <c r="C176" s="122"/>
      <c r="D176" s="152" t="s">
        <v>45</v>
      </c>
      <c r="E176" s="131"/>
      <c r="F176" s="83"/>
      <c r="G176" s="93"/>
      <c r="H176" s="65"/>
      <c r="J176" s="12"/>
    </row>
    <row r="177" spans="1:10" s="11" customFormat="1" ht="25.5" x14ac:dyDescent="0.2">
      <c r="A177" s="6"/>
      <c r="B177" s="6"/>
      <c r="C177" s="122"/>
      <c r="D177" s="152" t="s">
        <v>46</v>
      </c>
      <c r="E177" s="131"/>
      <c r="F177" s="83"/>
      <c r="G177" s="93"/>
      <c r="H177" s="65"/>
      <c r="J177" s="12"/>
    </row>
    <row r="178" spans="1:10" s="11" customFormat="1" ht="25.5" x14ac:dyDescent="0.2">
      <c r="A178" s="6"/>
      <c r="B178" s="6"/>
      <c r="C178" s="122"/>
      <c r="D178" s="152" t="s">
        <v>57</v>
      </c>
      <c r="E178" s="131"/>
      <c r="F178" s="83"/>
      <c r="G178" s="93"/>
      <c r="H178" s="65"/>
      <c r="J178" s="12"/>
    </row>
    <row r="179" spans="1:10" s="11" customFormat="1" ht="25.5" x14ac:dyDescent="0.2">
      <c r="A179" s="6"/>
      <c r="B179" s="6"/>
      <c r="C179" s="122"/>
      <c r="D179" s="152" t="s">
        <v>58</v>
      </c>
      <c r="E179" s="131"/>
      <c r="F179" s="83"/>
      <c r="G179" s="93"/>
      <c r="H179" s="65"/>
      <c r="J179" s="12"/>
    </row>
    <row r="180" spans="1:10" s="11" customFormat="1" ht="38.25" x14ac:dyDescent="0.2">
      <c r="A180" s="6"/>
      <c r="B180" s="6"/>
      <c r="C180" s="122"/>
      <c r="D180" s="152" t="s">
        <v>59</v>
      </c>
      <c r="E180" s="131"/>
      <c r="F180" s="83"/>
      <c r="G180" s="93"/>
      <c r="H180" s="65"/>
      <c r="J180" s="12"/>
    </row>
    <row r="181" spans="1:10" s="11" customFormat="1" x14ac:dyDescent="0.2">
      <c r="A181" s="6"/>
      <c r="B181" s="6"/>
      <c r="C181" s="122"/>
      <c r="D181" s="152" t="s">
        <v>60</v>
      </c>
      <c r="E181" s="131"/>
      <c r="F181" s="83"/>
      <c r="G181" s="93"/>
      <c r="H181" s="65"/>
      <c r="J181" s="12"/>
    </row>
    <row r="182" spans="1:10" s="11" customFormat="1" x14ac:dyDescent="0.2">
      <c r="A182" s="6"/>
      <c r="B182" s="6"/>
      <c r="C182" s="122"/>
      <c r="D182" s="152" t="s">
        <v>61</v>
      </c>
      <c r="E182" s="131"/>
      <c r="F182" s="83"/>
      <c r="G182" s="93"/>
      <c r="H182" s="65"/>
      <c r="J182" s="12"/>
    </row>
    <row r="183" spans="1:10" s="11" customFormat="1" x14ac:dyDescent="0.2">
      <c r="A183" s="6"/>
      <c r="B183" s="6"/>
      <c r="C183" s="122"/>
      <c r="D183" s="152" t="s">
        <v>62</v>
      </c>
      <c r="E183" s="131"/>
      <c r="F183" s="83"/>
      <c r="G183" s="93"/>
      <c r="H183" s="65"/>
      <c r="J183" s="12"/>
    </row>
    <row r="184" spans="1:10" s="11" customFormat="1" x14ac:dyDescent="0.2">
      <c r="A184" s="6"/>
      <c r="B184" s="6"/>
      <c r="C184" s="122"/>
      <c r="D184" s="152" t="s">
        <v>63</v>
      </c>
      <c r="E184" s="131"/>
      <c r="F184" s="83"/>
      <c r="G184" s="93"/>
      <c r="H184" s="65"/>
      <c r="J184" s="12"/>
    </row>
    <row r="185" spans="1:10" s="11" customFormat="1" ht="25.5" x14ac:dyDescent="0.2">
      <c r="A185" s="6"/>
      <c r="B185" s="6"/>
      <c r="C185" s="122"/>
      <c r="D185" s="152" t="s">
        <v>64</v>
      </c>
      <c r="E185" s="131"/>
      <c r="F185" s="83"/>
      <c r="G185" s="93"/>
      <c r="H185" s="65"/>
      <c r="J185" s="12"/>
    </row>
    <row r="186" spans="1:10" s="11" customFormat="1" x14ac:dyDescent="0.2">
      <c r="A186" s="6"/>
      <c r="B186" s="6"/>
      <c r="C186" s="122"/>
      <c r="D186" s="152" t="s">
        <v>65</v>
      </c>
      <c r="E186" s="131"/>
      <c r="F186" s="83"/>
      <c r="G186" s="93"/>
      <c r="H186" s="65"/>
      <c r="J186" s="12"/>
    </row>
    <row r="187" spans="1:10" s="11" customFormat="1" x14ac:dyDescent="0.2">
      <c r="A187" s="6"/>
      <c r="B187" s="6"/>
      <c r="C187" s="122"/>
      <c r="D187" s="68"/>
      <c r="E187" s="131"/>
      <c r="F187" s="83"/>
      <c r="G187" s="93"/>
      <c r="H187" s="65"/>
      <c r="J187" s="12"/>
    </row>
    <row r="188" spans="1:10" s="11" customFormat="1" ht="299.45" customHeight="1" x14ac:dyDescent="0.2">
      <c r="A188" s="6"/>
      <c r="B188" s="6"/>
      <c r="C188" s="6" t="s">
        <v>27</v>
      </c>
      <c r="D188" s="162" t="s">
        <v>308</v>
      </c>
      <c r="E188" s="155"/>
      <c r="F188" s="83"/>
      <c r="G188" s="83"/>
      <c r="H188" s="94"/>
      <c r="J188" s="12"/>
    </row>
    <row r="189" spans="1:10" s="11" customFormat="1" x14ac:dyDescent="0.2">
      <c r="A189" s="6"/>
      <c r="B189" s="6"/>
      <c r="C189" s="6"/>
      <c r="D189" s="160" t="s">
        <v>20</v>
      </c>
      <c r="E189" s="155" t="s">
        <v>1</v>
      </c>
      <c r="F189" s="179">
        <f>F108</f>
        <v>350.77596</v>
      </c>
      <c r="G189" s="83"/>
      <c r="H189" s="94">
        <f>F189*G189</f>
        <v>0</v>
      </c>
      <c r="J189" s="12"/>
    </row>
    <row r="190" spans="1:10" s="11" customFormat="1" x14ac:dyDescent="0.2">
      <c r="A190" s="6"/>
      <c r="B190" s="6"/>
      <c r="C190" s="122"/>
      <c r="D190" s="68"/>
      <c r="E190" s="131"/>
      <c r="F190" s="83"/>
      <c r="G190" s="93"/>
      <c r="H190" s="65"/>
      <c r="J190" s="12"/>
    </row>
    <row r="191" spans="1:10" s="11" customFormat="1" ht="247.9" customHeight="1" x14ac:dyDescent="0.2">
      <c r="A191" s="6"/>
      <c r="B191" s="6"/>
      <c r="C191" s="6" t="s">
        <v>226</v>
      </c>
      <c r="D191" s="162" t="s">
        <v>309</v>
      </c>
      <c r="E191" s="155"/>
      <c r="F191" s="83"/>
      <c r="G191" s="83"/>
      <c r="H191" s="67"/>
      <c r="J191" s="12"/>
    </row>
    <row r="192" spans="1:10" s="11" customFormat="1" x14ac:dyDescent="0.2">
      <c r="A192" s="6"/>
      <c r="B192" s="6"/>
      <c r="C192" s="6"/>
      <c r="D192" s="58" t="s">
        <v>28</v>
      </c>
      <c r="E192" s="180" t="s">
        <v>0</v>
      </c>
      <c r="F192" s="83">
        <v>55</v>
      </c>
      <c r="G192" s="83"/>
      <c r="H192" s="94">
        <f>F192*G192</f>
        <v>0</v>
      </c>
      <c r="J192" s="12"/>
    </row>
    <row r="193" spans="1:10" s="11" customFormat="1" x14ac:dyDescent="0.2">
      <c r="A193" s="6"/>
      <c r="B193" s="6"/>
      <c r="C193" s="155"/>
      <c r="D193" s="160"/>
      <c r="E193" s="155"/>
      <c r="F193" s="83"/>
      <c r="G193" s="83"/>
      <c r="H193" s="94"/>
      <c r="J193" s="12"/>
    </row>
    <row r="194" spans="1:10" s="11" customFormat="1" x14ac:dyDescent="0.2">
      <c r="A194" s="6"/>
      <c r="B194" s="6"/>
      <c r="C194" s="181">
        <v>3</v>
      </c>
      <c r="D194" s="165" t="str">
        <f>D133</f>
        <v>IZOLATERSKI RADOVI</v>
      </c>
      <c r="E194" s="166" t="s">
        <v>2</v>
      </c>
      <c r="F194" s="167"/>
      <c r="G194" s="98"/>
      <c r="H194" s="99">
        <f>SUM(H187:H193)</f>
        <v>0</v>
      </c>
      <c r="J194" s="12"/>
    </row>
    <row r="195" spans="1:10" s="11" customFormat="1" x14ac:dyDescent="0.2">
      <c r="A195" s="6"/>
      <c r="B195" s="6"/>
      <c r="C195" s="147"/>
      <c r="D195" s="148"/>
      <c r="E195" s="182"/>
      <c r="F195" s="83"/>
      <c r="G195" s="93"/>
      <c r="H195" s="102"/>
      <c r="J195" s="12"/>
    </row>
    <row r="196" spans="1:10" s="11" customFormat="1" x14ac:dyDescent="0.2">
      <c r="A196" s="6"/>
      <c r="B196" s="6"/>
      <c r="C196" s="12"/>
      <c r="D196" s="12"/>
      <c r="E196" s="12"/>
      <c r="F196" s="155"/>
      <c r="G196" s="12"/>
      <c r="H196" s="12"/>
      <c r="J196" s="12"/>
    </row>
    <row r="197" spans="1:10" s="11" customFormat="1" x14ac:dyDescent="0.2">
      <c r="A197" s="6"/>
      <c r="B197" s="6"/>
      <c r="C197" s="143">
        <v>4</v>
      </c>
      <c r="D197" s="144" t="s">
        <v>228</v>
      </c>
      <c r="E197" s="145"/>
      <c r="F197" s="146"/>
      <c r="G197" s="91"/>
      <c r="H197" s="92"/>
      <c r="J197" s="12"/>
    </row>
    <row r="198" spans="1:10" s="11" customFormat="1" x14ac:dyDescent="0.2">
      <c r="A198" s="6"/>
      <c r="B198" s="6"/>
      <c r="C198" s="168"/>
      <c r="D198" s="169"/>
      <c r="E198" s="131"/>
      <c r="F198" s="83"/>
      <c r="G198" s="93"/>
      <c r="H198" s="65"/>
      <c r="J198" s="12"/>
    </row>
    <row r="199" spans="1:10" s="11" customFormat="1" x14ac:dyDescent="0.2">
      <c r="A199" s="6"/>
      <c r="B199" s="6"/>
      <c r="C199" s="168"/>
      <c r="D199" s="214" t="s">
        <v>15</v>
      </c>
      <c r="E199" s="214"/>
      <c r="F199" s="83"/>
      <c r="G199" s="93"/>
      <c r="H199" s="65"/>
      <c r="J199" s="12"/>
    </row>
    <row r="200" spans="1:10" s="11" customFormat="1" ht="51" x14ac:dyDescent="0.2">
      <c r="A200" s="6"/>
      <c r="B200" s="6"/>
      <c r="C200" s="168"/>
      <c r="D200" s="183" t="s">
        <v>229</v>
      </c>
      <c r="E200" s="184"/>
      <c r="F200" s="83"/>
      <c r="G200" s="93"/>
      <c r="H200" s="65"/>
      <c r="J200" s="12"/>
    </row>
    <row r="201" spans="1:10" s="11" customFormat="1" x14ac:dyDescent="0.2">
      <c r="A201" s="6"/>
      <c r="B201" s="6"/>
      <c r="C201" s="122"/>
      <c r="D201" s="68"/>
      <c r="E201" s="131"/>
      <c r="F201" s="83"/>
      <c r="G201" s="84"/>
      <c r="H201" s="67"/>
      <c r="J201" s="12"/>
    </row>
    <row r="202" spans="1:10" s="11" customFormat="1" ht="300" customHeight="1" x14ac:dyDescent="0.2">
      <c r="A202" s="6"/>
      <c r="B202" s="6"/>
      <c r="C202" s="6" t="s">
        <v>227</v>
      </c>
      <c r="D202" s="160" t="s">
        <v>254</v>
      </c>
      <c r="E202" s="155"/>
      <c r="F202" s="83"/>
      <c r="G202" s="83"/>
      <c r="H202" s="67"/>
      <c r="J202" s="12"/>
    </row>
    <row r="203" spans="1:10" s="11" customFormat="1" ht="25.5" x14ac:dyDescent="0.2">
      <c r="A203" s="6"/>
      <c r="B203" s="6"/>
      <c r="C203" s="168"/>
      <c r="D203" s="185" t="s">
        <v>255</v>
      </c>
      <c r="E203" s="155" t="s">
        <v>1</v>
      </c>
      <c r="F203" s="83">
        <f>(1.2+16.07+1.2)*(18.5)</f>
        <v>341.69499999999999</v>
      </c>
      <c r="G203" s="83"/>
      <c r="H203" s="67">
        <f>F203*G203</f>
        <v>0</v>
      </c>
      <c r="J203" s="12"/>
    </row>
    <row r="204" spans="1:10" s="11" customFormat="1" x14ac:dyDescent="0.2">
      <c r="A204" s="6"/>
      <c r="B204" s="6"/>
      <c r="C204" s="168"/>
      <c r="D204" s="185"/>
      <c r="E204" s="155"/>
      <c r="F204" s="83"/>
      <c r="G204" s="83"/>
      <c r="H204" s="67"/>
      <c r="J204" s="12"/>
    </row>
    <row r="205" spans="1:10" s="11" customFormat="1" ht="38.25" x14ac:dyDescent="0.2">
      <c r="A205" s="6"/>
      <c r="B205" s="6"/>
      <c r="C205" s="186" t="s">
        <v>236</v>
      </c>
      <c r="D205" s="187" t="s">
        <v>329</v>
      </c>
      <c r="E205" s="188"/>
      <c r="F205" s="188"/>
      <c r="G205" s="118"/>
      <c r="H205" s="119"/>
      <c r="J205" s="12"/>
    </row>
    <row r="206" spans="1:10" s="11" customFormat="1" ht="76.5" x14ac:dyDescent="0.2">
      <c r="A206" s="6"/>
      <c r="B206" s="6"/>
      <c r="C206" s="186"/>
      <c r="D206" s="189" t="s">
        <v>330</v>
      </c>
      <c r="E206" s="188"/>
      <c r="F206" s="188"/>
      <c r="G206" s="118"/>
      <c r="H206" s="119"/>
      <c r="J206" s="12"/>
    </row>
    <row r="207" spans="1:10" s="11" customFormat="1" ht="38.25" x14ac:dyDescent="0.2">
      <c r="A207" s="6"/>
      <c r="B207" s="6"/>
      <c r="C207" s="186"/>
      <c r="D207" s="189" t="s">
        <v>331</v>
      </c>
      <c r="E207" s="188"/>
      <c r="F207" s="188"/>
      <c r="G207" s="118"/>
      <c r="H207" s="119"/>
      <c r="J207" s="12"/>
    </row>
    <row r="208" spans="1:10" s="11" customFormat="1" ht="63.75" x14ac:dyDescent="0.2">
      <c r="A208" s="6"/>
      <c r="B208" s="6"/>
      <c r="C208" s="186"/>
      <c r="D208" s="189" t="s">
        <v>332</v>
      </c>
      <c r="E208" s="188"/>
      <c r="F208" s="188"/>
      <c r="G208" s="118"/>
      <c r="H208" s="119"/>
      <c r="J208" s="12"/>
    </row>
    <row r="209" spans="1:10" s="11" customFormat="1" x14ac:dyDescent="0.2">
      <c r="A209" s="6"/>
      <c r="B209" s="6"/>
      <c r="C209" s="186"/>
      <c r="D209" s="189" t="s">
        <v>333</v>
      </c>
      <c r="E209" s="188"/>
      <c r="F209" s="188"/>
      <c r="G209" s="118"/>
      <c r="H209" s="119"/>
      <c r="J209" s="12"/>
    </row>
    <row r="210" spans="1:10" s="11" customFormat="1" x14ac:dyDescent="0.2">
      <c r="A210" s="6"/>
      <c r="B210" s="6"/>
      <c r="C210" s="186"/>
      <c r="D210" s="190" t="s">
        <v>334</v>
      </c>
      <c r="E210" s="191" t="s">
        <v>0</v>
      </c>
      <c r="F210" s="191">
        <f>(1.2+16.07+1.2)*2</f>
        <v>36.94</v>
      </c>
      <c r="G210" s="120"/>
      <c r="H210" s="121">
        <f>SUM(F210*G210)</f>
        <v>0</v>
      </c>
      <c r="J210" s="12"/>
    </row>
    <row r="211" spans="1:10" s="11" customFormat="1" x14ac:dyDescent="0.2">
      <c r="A211" s="6"/>
      <c r="B211" s="6"/>
      <c r="C211" s="122"/>
      <c r="D211" s="68"/>
      <c r="E211" s="131"/>
      <c r="F211" s="83"/>
      <c r="G211" s="84"/>
      <c r="H211" s="67"/>
      <c r="J211" s="12"/>
    </row>
    <row r="212" spans="1:10" s="11" customFormat="1" ht="71.45" customHeight="1" x14ac:dyDescent="0.2">
      <c r="A212" s="6"/>
      <c r="B212" s="6"/>
      <c r="C212" s="6" t="s">
        <v>252</v>
      </c>
      <c r="D212" s="68" t="s">
        <v>344</v>
      </c>
      <c r="E212" s="150"/>
      <c r="F212" s="150"/>
      <c r="G212" s="103"/>
      <c r="H212" s="100"/>
      <c r="J212" s="12"/>
    </row>
    <row r="213" spans="1:10" s="11" customFormat="1" x14ac:dyDescent="0.2">
      <c r="A213" s="6"/>
      <c r="B213" s="6"/>
      <c r="C213" s="122"/>
      <c r="D213" s="156" t="s">
        <v>28</v>
      </c>
      <c r="E213" s="12"/>
      <c r="F213" s="12"/>
      <c r="J213" s="12"/>
    </row>
    <row r="214" spans="1:10" s="11" customFormat="1" ht="25.5" x14ac:dyDescent="0.2">
      <c r="A214" s="6"/>
      <c r="B214" s="6"/>
      <c r="C214" s="122"/>
      <c r="D214" s="157" t="s">
        <v>264</v>
      </c>
      <c r="E214" s="155" t="s">
        <v>0</v>
      </c>
      <c r="F214" s="95">
        <f>F52</f>
        <v>55</v>
      </c>
      <c r="G214" s="95"/>
      <c r="H214" s="96">
        <f>F214*G214</f>
        <v>0</v>
      </c>
      <c r="J214" s="12"/>
    </row>
    <row r="215" spans="1:10" s="11" customFormat="1" x14ac:dyDescent="0.2">
      <c r="A215" s="6"/>
      <c r="B215" s="6"/>
      <c r="C215" s="122"/>
      <c r="D215" s="157"/>
      <c r="E215" s="155"/>
      <c r="F215" s="95"/>
      <c r="G215" s="95"/>
      <c r="H215" s="96"/>
      <c r="J215" s="12"/>
    </row>
    <row r="216" spans="1:10" s="11" customFormat="1" ht="76.5" x14ac:dyDescent="0.2">
      <c r="A216" s="6"/>
      <c r="B216" s="6"/>
      <c r="C216" s="6" t="s">
        <v>279</v>
      </c>
      <c r="D216" s="68" t="s">
        <v>345</v>
      </c>
      <c r="E216" s="150"/>
      <c r="F216" s="150"/>
      <c r="G216" s="103"/>
      <c r="H216" s="100"/>
      <c r="J216" s="12"/>
    </row>
    <row r="217" spans="1:10" s="11" customFormat="1" x14ac:dyDescent="0.2">
      <c r="A217" s="6"/>
      <c r="B217" s="6"/>
      <c r="C217" s="122"/>
      <c r="D217" s="156" t="s">
        <v>28</v>
      </c>
      <c r="E217" s="12"/>
      <c r="F217" s="12"/>
      <c r="J217" s="12"/>
    </row>
    <row r="218" spans="1:10" s="11" customFormat="1" ht="25.5" x14ac:dyDescent="0.2">
      <c r="A218" s="6"/>
      <c r="B218" s="6"/>
      <c r="C218" s="122"/>
      <c r="D218" s="157" t="s">
        <v>267</v>
      </c>
      <c r="E218" s="155" t="s">
        <v>0</v>
      </c>
      <c r="F218" s="95">
        <f>F56</f>
        <v>44</v>
      </c>
      <c r="G218" s="95"/>
      <c r="H218" s="96">
        <f>F218*G218</f>
        <v>0</v>
      </c>
      <c r="J218" s="12"/>
    </row>
    <row r="219" spans="1:10" s="11" customFormat="1" x14ac:dyDescent="0.2">
      <c r="A219" s="6"/>
      <c r="B219" s="6"/>
      <c r="C219" s="122"/>
      <c r="D219" s="157"/>
      <c r="E219" s="155"/>
      <c r="F219" s="95"/>
      <c r="G219" s="95"/>
      <c r="H219" s="96"/>
      <c r="J219" s="12"/>
    </row>
    <row r="220" spans="1:10" s="11" customFormat="1" ht="76.5" x14ac:dyDescent="0.2">
      <c r="A220" s="6"/>
      <c r="B220" s="6"/>
      <c r="C220" s="6" t="s">
        <v>280</v>
      </c>
      <c r="D220" s="68" t="s">
        <v>346</v>
      </c>
      <c r="E220" s="150"/>
      <c r="F220" s="150"/>
      <c r="G220" s="103"/>
      <c r="H220" s="100"/>
      <c r="J220" s="12"/>
    </row>
    <row r="221" spans="1:10" s="11" customFormat="1" x14ac:dyDescent="0.2">
      <c r="A221" s="6"/>
      <c r="B221" s="6"/>
      <c r="C221" s="122"/>
      <c r="D221" s="156" t="s">
        <v>28</v>
      </c>
      <c r="E221" s="12"/>
      <c r="F221" s="12"/>
      <c r="J221" s="12"/>
    </row>
    <row r="222" spans="1:10" s="11" customFormat="1" ht="25.5" x14ac:dyDescent="0.2">
      <c r="A222" s="6"/>
      <c r="B222" s="6"/>
      <c r="C222" s="122"/>
      <c r="D222" s="157" t="s">
        <v>273</v>
      </c>
      <c r="E222" s="155" t="s">
        <v>0</v>
      </c>
      <c r="F222" s="95">
        <f>F60</f>
        <v>32.5</v>
      </c>
      <c r="G222" s="95"/>
      <c r="H222" s="96">
        <f>F222*G222</f>
        <v>0</v>
      </c>
      <c r="J222" s="12"/>
    </row>
    <row r="223" spans="1:10" s="11" customFormat="1" x14ac:dyDescent="0.2">
      <c r="A223" s="6"/>
      <c r="B223" s="6"/>
      <c r="C223" s="122"/>
      <c r="D223" s="157"/>
      <c r="E223" s="155"/>
      <c r="F223" s="95"/>
      <c r="G223" s="95"/>
      <c r="H223" s="96"/>
      <c r="J223" s="12"/>
    </row>
    <row r="224" spans="1:10" s="11" customFormat="1" ht="127.15" customHeight="1" x14ac:dyDescent="0.2">
      <c r="A224" s="6"/>
      <c r="B224" s="6"/>
      <c r="C224" s="122" t="s">
        <v>315</v>
      </c>
      <c r="D224" s="68" t="s">
        <v>357</v>
      </c>
      <c r="E224" s="150"/>
      <c r="F224" s="150"/>
      <c r="G224" s="103"/>
      <c r="H224" s="100"/>
      <c r="J224" s="12"/>
    </row>
    <row r="225" spans="1:10" s="11" customFormat="1" x14ac:dyDescent="0.2">
      <c r="A225" s="6"/>
      <c r="B225" s="6"/>
      <c r="C225" s="122"/>
      <c r="D225" s="156" t="s">
        <v>28</v>
      </c>
      <c r="E225" s="12"/>
      <c r="F225" s="12"/>
      <c r="J225" s="12"/>
    </row>
    <row r="226" spans="1:10" s="11" customFormat="1" ht="25.5" x14ac:dyDescent="0.2">
      <c r="A226" s="6"/>
      <c r="B226" s="6"/>
      <c r="C226" s="122"/>
      <c r="D226" s="157" t="s">
        <v>274</v>
      </c>
      <c r="E226" s="155" t="s">
        <v>0</v>
      </c>
      <c r="F226" s="95">
        <v>76</v>
      </c>
      <c r="G226" s="95"/>
      <c r="H226" s="96">
        <f>F226*G226</f>
        <v>0</v>
      </c>
      <c r="J226" s="12"/>
    </row>
    <row r="227" spans="1:10" s="11" customFormat="1" x14ac:dyDescent="0.2">
      <c r="A227" s="6"/>
      <c r="B227" s="6"/>
      <c r="C227" s="122"/>
      <c r="D227" s="157"/>
      <c r="E227" s="155"/>
      <c r="F227" s="95"/>
      <c r="G227" s="95"/>
      <c r="H227" s="96"/>
      <c r="J227" s="12"/>
    </row>
    <row r="228" spans="1:10" s="11" customFormat="1" ht="89.25" x14ac:dyDescent="0.2">
      <c r="A228" s="6"/>
      <c r="B228" s="6"/>
      <c r="C228" s="122" t="s">
        <v>335</v>
      </c>
      <c r="D228" s="68" t="s">
        <v>358</v>
      </c>
      <c r="E228" s="150"/>
      <c r="F228" s="150"/>
      <c r="G228" s="103"/>
      <c r="H228" s="96"/>
      <c r="J228" s="12"/>
    </row>
    <row r="229" spans="1:10" s="11" customFormat="1" x14ac:dyDescent="0.2">
      <c r="A229" s="6"/>
      <c r="B229" s="6"/>
      <c r="C229" s="122"/>
      <c r="D229" s="68" t="s">
        <v>316</v>
      </c>
      <c r="E229" s="155" t="s">
        <v>249</v>
      </c>
      <c r="F229" s="95">
        <v>8</v>
      </c>
      <c r="G229" s="95"/>
      <c r="H229" s="96">
        <f>F229*G229</f>
        <v>0</v>
      </c>
      <c r="J229" s="12"/>
    </row>
    <row r="230" spans="1:10" s="11" customFormat="1" x14ac:dyDescent="0.2">
      <c r="A230" s="6"/>
      <c r="B230" s="6"/>
      <c r="C230" s="122"/>
      <c r="D230" s="157"/>
      <c r="E230" s="155"/>
      <c r="F230" s="95"/>
      <c r="G230" s="95"/>
      <c r="H230" s="96"/>
      <c r="J230" s="12"/>
    </row>
    <row r="231" spans="1:10" s="11" customFormat="1" x14ac:dyDescent="0.2">
      <c r="A231" s="6"/>
      <c r="B231" s="6"/>
      <c r="C231" s="122"/>
      <c r="D231" s="157"/>
      <c r="E231" s="155"/>
      <c r="F231" s="95"/>
      <c r="G231" s="95"/>
      <c r="H231" s="96"/>
      <c r="J231" s="12"/>
    </row>
    <row r="232" spans="1:10" s="11" customFormat="1" x14ac:dyDescent="0.2">
      <c r="A232" s="6"/>
      <c r="B232" s="6"/>
      <c r="C232" s="122"/>
      <c r="D232" s="157"/>
      <c r="E232" s="155"/>
      <c r="F232" s="95"/>
      <c r="G232" s="95"/>
      <c r="H232" s="96"/>
      <c r="J232" s="12"/>
    </row>
    <row r="233" spans="1:10" s="11" customFormat="1" x14ac:dyDescent="0.2">
      <c r="A233" s="6"/>
      <c r="B233" s="6"/>
      <c r="C233" s="122"/>
      <c r="D233" s="157"/>
      <c r="E233" s="155"/>
      <c r="F233" s="95"/>
      <c r="G233" s="95"/>
      <c r="H233" s="96"/>
      <c r="J233" s="12"/>
    </row>
    <row r="234" spans="1:10" s="11" customFormat="1" x14ac:dyDescent="0.2">
      <c r="A234" s="6"/>
      <c r="B234" s="6"/>
      <c r="C234" s="122"/>
      <c r="D234" s="157"/>
      <c r="E234" s="155"/>
      <c r="F234" s="95"/>
      <c r="G234" s="95"/>
      <c r="H234" s="96"/>
      <c r="J234" s="12"/>
    </row>
    <row r="235" spans="1:10" s="11" customFormat="1" x14ac:dyDescent="0.2">
      <c r="A235" s="6"/>
      <c r="B235" s="6"/>
      <c r="C235" s="122"/>
      <c r="D235" s="157"/>
      <c r="E235" s="155"/>
      <c r="F235" s="95"/>
      <c r="G235" s="95"/>
      <c r="H235" s="96"/>
      <c r="J235" s="12"/>
    </row>
    <row r="236" spans="1:10" s="11" customFormat="1" x14ac:dyDescent="0.2">
      <c r="A236" s="6"/>
      <c r="B236" s="6"/>
      <c r="C236" s="122"/>
      <c r="D236" s="157"/>
      <c r="E236" s="155"/>
      <c r="F236" s="95"/>
      <c r="G236" s="95"/>
      <c r="H236" s="96"/>
      <c r="J236" s="12"/>
    </row>
    <row r="237" spans="1:10" s="11" customFormat="1" x14ac:dyDescent="0.2">
      <c r="A237" s="6"/>
      <c r="B237" s="6"/>
      <c r="C237" s="122"/>
      <c r="D237" s="157"/>
      <c r="E237" s="155"/>
      <c r="F237" s="95"/>
      <c r="G237" s="95"/>
      <c r="H237" s="96"/>
      <c r="J237" s="12"/>
    </row>
    <row r="238" spans="1:10" s="11" customFormat="1" x14ac:dyDescent="0.2">
      <c r="A238" s="6"/>
      <c r="B238" s="6"/>
      <c r="C238" s="122"/>
      <c r="D238" s="157"/>
      <c r="E238" s="155"/>
      <c r="F238" s="95"/>
      <c r="G238" s="95"/>
      <c r="H238" s="96"/>
      <c r="J238" s="12"/>
    </row>
    <row r="239" spans="1:10" s="11" customFormat="1" x14ac:dyDescent="0.2">
      <c r="A239" s="6"/>
      <c r="B239" s="6"/>
      <c r="C239" s="122"/>
      <c r="D239" s="157"/>
      <c r="E239" s="155"/>
      <c r="F239" s="95"/>
      <c r="G239" s="95"/>
      <c r="H239" s="96"/>
      <c r="J239" s="12"/>
    </row>
    <row r="240" spans="1:10" s="11" customFormat="1" x14ac:dyDescent="0.2">
      <c r="A240" s="6"/>
      <c r="B240" s="6"/>
      <c r="C240" s="122"/>
      <c r="D240" s="157"/>
      <c r="E240" s="155"/>
      <c r="F240" s="95"/>
      <c r="G240" s="95"/>
      <c r="H240" s="96"/>
      <c r="J240" s="12"/>
    </row>
    <row r="241" spans="1:10" s="11" customFormat="1" x14ac:dyDescent="0.2">
      <c r="A241" s="6"/>
      <c r="B241" s="6"/>
      <c r="C241" s="122"/>
      <c r="D241" s="157"/>
      <c r="E241" s="155"/>
      <c r="F241" s="95"/>
      <c r="G241" s="95"/>
      <c r="H241" s="96"/>
      <c r="J241" s="12"/>
    </row>
    <row r="242" spans="1:10" s="11" customFormat="1" x14ac:dyDescent="0.2">
      <c r="A242" s="6"/>
      <c r="B242" s="6"/>
      <c r="C242" s="122"/>
      <c r="D242" s="157"/>
      <c r="E242" s="155"/>
      <c r="F242" s="95"/>
      <c r="G242" s="95"/>
      <c r="H242" s="96"/>
      <c r="J242" s="12"/>
    </row>
    <row r="243" spans="1:10" s="11" customFormat="1" x14ac:dyDescent="0.2">
      <c r="A243" s="6"/>
      <c r="B243" s="6"/>
      <c r="C243" s="181">
        <f>C197</f>
        <v>4</v>
      </c>
      <c r="D243" s="165" t="str">
        <f>D197</f>
        <v>LIMARSKI RADOVI</v>
      </c>
      <c r="E243" s="166" t="s">
        <v>2</v>
      </c>
      <c r="F243" s="167"/>
      <c r="G243" s="98"/>
      <c r="H243" s="99">
        <f>SUM(H200:H240)</f>
        <v>0</v>
      </c>
      <c r="J243" s="12"/>
    </row>
    <row r="244" spans="1:10" s="11" customFormat="1" x14ac:dyDescent="0.2">
      <c r="A244" s="6"/>
      <c r="B244" s="6"/>
      <c r="C244" s="147"/>
      <c r="D244" s="148"/>
      <c r="E244" s="182"/>
      <c r="F244" s="83"/>
      <c r="G244" s="93"/>
      <c r="H244" s="102"/>
      <c r="J244" s="12"/>
    </row>
    <row r="245" spans="1:10" s="11" customFormat="1" x14ac:dyDescent="0.2">
      <c r="A245" s="6"/>
      <c r="B245" s="6"/>
      <c r="C245" s="168"/>
      <c r="D245" s="169"/>
      <c r="E245" s="131"/>
      <c r="F245" s="83"/>
      <c r="G245" s="84"/>
      <c r="H245" s="65"/>
      <c r="J245" s="12"/>
    </row>
    <row r="246" spans="1:10" s="11" customFormat="1" x14ac:dyDescent="0.2">
      <c r="A246" s="6"/>
      <c r="B246" s="6"/>
      <c r="C246" s="143">
        <v>5</v>
      </c>
      <c r="D246" s="144" t="s">
        <v>245</v>
      </c>
      <c r="E246" s="145"/>
      <c r="F246" s="146"/>
      <c r="G246" s="104"/>
      <c r="H246" s="92"/>
      <c r="J246" s="12"/>
    </row>
    <row r="247" spans="1:10" s="11" customFormat="1" x14ac:dyDescent="0.2">
      <c r="A247" s="6"/>
      <c r="B247" s="6"/>
      <c r="C247" s="168"/>
      <c r="D247" s="148"/>
      <c r="E247" s="131"/>
      <c r="F247" s="83"/>
      <c r="G247" s="84"/>
      <c r="H247" s="65"/>
      <c r="J247" s="12"/>
    </row>
    <row r="248" spans="1:10" s="11" customFormat="1" ht="63.75" x14ac:dyDescent="0.2">
      <c r="A248" s="6"/>
      <c r="B248" s="6"/>
      <c r="C248" s="6" t="s">
        <v>310</v>
      </c>
      <c r="D248" s="68" t="s">
        <v>311</v>
      </c>
      <c r="E248" s="12"/>
      <c r="F248" s="12"/>
      <c r="J248" s="12"/>
    </row>
    <row r="249" spans="1:10" s="11" customFormat="1" ht="25.5" x14ac:dyDescent="0.2">
      <c r="A249" s="6"/>
      <c r="B249" s="6"/>
      <c r="C249" s="12"/>
      <c r="D249" s="68" t="s">
        <v>312</v>
      </c>
      <c r="E249" s="12"/>
      <c r="F249" s="12"/>
      <c r="J249" s="12"/>
    </row>
    <row r="250" spans="1:10" s="11" customFormat="1" x14ac:dyDescent="0.2">
      <c r="A250" s="6"/>
      <c r="B250" s="6"/>
      <c r="C250" s="177"/>
      <c r="D250" s="156" t="s">
        <v>248</v>
      </c>
      <c r="E250" s="155" t="s">
        <v>249</v>
      </c>
      <c r="F250" s="95">
        <v>2</v>
      </c>
      <c r="G250" s="95"/>
      <c r="H250" s="96">
        <f>F250*G250</f>
        <v>0</v>
      </c>
      <c r="J250" s="12"/>
    </row>
    <row r="251" spans="1:10" s="11" customFormat="1" x14ac:dyDescent="0.2">
      <c r="A251" s="6"/>
      <c r="B251" s="6"/>
      <c r="C251" s="177"/>
      <c r="D251" s="160"/>
      <c r="E251" s="155"/>
      <c r="F251" s="83"/>
      <c r="G251" s="83"/>
      <c r="H251" s="94"/>
      <c r="J251" s="12"/>
    </row>
    <row r="252" spans="1:10" s="11" customFormat="1" ht="69.599999999999994" customHeight="1" x14ac:dyDescent="0.2">
      <c r="A252" s="6"/>
      <c r="B252" s="6"/>
      <c r="C252" s="6" t="s">
        <v>313</v>
      </c>
      <c r="D252" s="68" t="s">
        <v>314</v>
      </c>
      <c r="E252" s="12"/>
      <c r="F252" s="12"/>
      <c r="J252" s="12"/>
    </row>
    <row r="253" spans="1:10" s="11" customFormat="1" ht="25.5" x14ac:dyDescent="0.2">
      <c r="A253" s="6"/>
      <c r="B253" s="6"/>
      <c r="C253" s="12"/>
      <c r="D253" s="68" t="s">
        <v>312</v>
      </c>
      <c r="E253" s="12"/>
      <c r="F253" s="12"/>
      <c r="J253" s="12"/>
    </row>
    <row r="254" spans="1:10" s="11" customFormat="1" x14ac:dyDescent="0.2">
      <c r="A254" s="6"/>
      <c r="B254" s="6"/>
      <c r="C254" s="177"/>
      <c r="D254" s="156" t="s">
        <v>248</v>
      </c>
      <c r="E254" s="155" t="s">
        <v>249</v>
      </c>
      <c r="F254" s="95">
        <v>1</v>
      </c>
      <c r="G254" s="95"/>
      <c r="H254" s="96">
        <f>F254*G254</f>
        <v>0</v>
      </c>
      <c r="J254" s="12"/>
    </row>
    <row r="255" spans="1:10" s="11" customFormat="1" x14ac:dyDescent="0.2">
      <c r="A255" s="6"/>
      <c r="B255" s="6"/>
      <c r="C255" s="177"/>
      <c r="D255" s="160"/>
      <c r="E255" s="155"/>
      <c r="F255" s="83"/>
      <c r="G255" s="83"/>
      <c r="H255" s="94"/>
      <c r="J255" s="12"/>
    </row>
    <row r="256" spans="1:10" s="11" customFormat="1" ht="205.9" customHeight="1" x14ac:dyDescent="0.2">
      <c r="A256" s="6"/>
      <c r="B256" s="6"/>
      <c r="C256" s="6" t="s">
        <v>317</v>
      </c>
      <c r="D256" s="160" t="s">
        <v>319</v>
      </c>
      <c r="E256" s="155"/>
      <c r="F256" s="83"/>
      <c r="G256" s="83"/>
      <c r="H256" s="94"/>
      <c r="J256" s="12"/>
    </row>
    <row r="257" spans="1:10" s="11" customFormat="1" ht="138" customHeight="1" x14ac:dyDescent="0.2">
      <c r="A257" s="6"/>
      <c r="B257" s="6"/>
      <c r="C257" s="6"/>
      <c r="D257" s="160" t="s">
        <v>320</v>
      </c>
      <c r="E257" s="155"/>
      <c r="F257" s="83"/>
      <c r="G257" s="83"/>
      <c r="H257" s="94"/>
      <c r="J257" s="12"/>
    </row>
    <row r="258" spans="1:10" s="11" customFormat="1" ht="99.6" customHeight="1" x14ac:dyDescent="0.2">
      <c r="A258" s="6"/>
      <c r="B258" s="6"/>
      <c r="C258" s="6"/>
      <c r="D258" s="160" t="s">
        <v>321</v>
      </c>
      <c r="E258" s="155"/>
      <c r="F258" s="83"/>
      <c r="G258" s="83"/>
      <c r="H258" s="94"/>
      <c r="J258" s="12"/>
    </row>
    <row r="259" spans="1:10" s="11" customFormat="1" ht="139.15" customHeight="1" x14ac:dyDescent="0.2">
      <c r="A259" s="6"/>
      <c r="B259" s="6"/>
      <c r="C259" s="6"/>
      <c r="D259" s="160" t="s">
        <v>322</v>
      </c>
      <c r="E259" s="155"/>
      <c r="F259" s="83"/>
      <c r="G259" s="83"/>
      <c r="H259" s="94"/>
      <c r="J259" s="12"/>
    </row>
    <row r="260" spans="1:10" s="11" customFormat="1" ht="30.6" customHeight="1" x14ac:dyDescent="0.2">
      <c r="A260" s="6"/>
      <c r="B260" s="6"/>
      <c r="C260" s="6"/>
      <c r="D260" s="160" t="s">
        <v>323</v>
      </c>
      <c r="E260" s="155" t="s">
        <v>1</v>
      </c>
      <c r="F260" s="83">
        <f>(16.1*1.8*2+16.1*0.2*2+1.8*0.2*2*2)</f>
        <v>65.84</v>
      </c>
      <c r="G260" s="83"/>
      <c r="H260" s="94">
        <f>G260*F260</f>
        <v>0</v>
      </c>
      <c r="J260" s="12"/>
    </row>
    <row r="261" spans="1:10" x14ac:dyDescent="0.2">
      <c r="C261" s="192"/>
      <c r="D261" s="193"/>
      <c r="E261" s="105"/>
      <c r="F261" s="194"/>
      <c r="G261" s="105"/>
      <c r="H261" s="106"/>
    </row>
    <row r="262" spans="1:10" x14ac:dyDescent="0.2">
      <c r="C262" s="181">
        <f>C246</f>
        <v>5</v>
      </c>
      <c r="D262" s="195" t="str">
        <f>D246</f>
        <v>OSTALI RADOVI</v>
      </c>
      <c r="E262" s="166" t="s">
        <v>2</v>
      </c>
      <c r="F262" s="167"/>
      <c r="G262" s="98"/>
      <c r="H262" s="99">
        <f>SUM(H246:H260)</f>
        <v>0</v>
      </c>
    </row>
    <row r="263" spans="1:10" x14ac:dyDescent="0.2">
      <c r="C263" s="147"/>
      <c r="D263" s="148"/>
      <c r="E263" s="182"/>
      <c r="G263" s="93"/>
      <c r="H263" s="102"/>
    </row>
    <row r="264" spans="1:10" x14ac:dyDescent="0.2">
      <c r="D264" s="157"/>
      <c r="E264" s="155"/>
      <c r="F264" s="95"/>
      <c r="G264" s="95"/>
      <c r="H264" s="96"/>
    </row>
    <row r="265" spans="1:10" s="82" customFormat="1" ht="19.899999999999999" customHeight="1" x14ac:dyDescent="0.25">
      <c r="A265" s="107"/>
      <c r="B265" s="107"/>
      <c r="C265" s="132" t="s">
        <v>9</v>
      </c>
      <c r="D265" s="133" t="s">
        <v>66</v>
      </c>
      <c r="E265" s="196"/>
      <c r="F265" s="197"/>
      <c r="G265" s="108"/>
      <c r="H265" s="86">
        <f>H87+H194+H243+H262</f>
        <v>0</v>
      </c>
      <c r="I265" s="109"/>
    </row>
    <row r="266" spans="1:10" x14ac:dyDescent="0.2">
      <c r="C266" s="168"/>
      <c r="D266" s="198"/>
      <c r="G266" s="93"/>
      <c r="H266" s="65"/>
    </row>
    <row r="267" spans="1:10" x14ac:dyDescent="0.2">
      <c r="C267" s="168"/>
      <c r="D267" s="198"/>
      <c r="G267" s="93"/>
      <c r="H267" s="65"/>
    </row>
    <row r="268" spans="1:10" ht="15.75" x14ac:dyDescent="0.25">
      <c r="C268" s="136"/>
      <c r="D268" s="137"/>
      <c r="E268" s="79"/>
      <c r="F268" s="80"/>
      <c r="G268" s="87"/>
      <c r="H268" s="88"/>
    </row>
    <row r="269" spans="1:10" ht="19.5" thickBot="1" x14ac:dyDescent="0.25">
      <c r="C269" s="199"/>
      <c r="D269" s="200" t="s">
        <v>244</v>
      </c>
      <c r="E269" s="201"/>
      <c r="F269" s="202"/>
      <c r="G269" s="110"/>
      <c r="H269" s="111"/>
    </row>
    <row r="270" spans="1:10" x14ac:dyDescent="0.2">
      <c r="C270" s="147"/>
      <c r="D270" s="148"/>
      <c r="E270" s="182"/>
      <c r="G270" s="93"/>
      <c r="H270" s="102"/>
    </row>
    <row r="271" spans="1:10" x14ac:dyDescent="0.2">
      <c r="C271" s="203" t="s">
        <v>9</v>
      </c>
      <c r="D271" s="204" t="s">
        <v>10</v>
      </c>
      <c r="E271" s="182"/>
      <c r="F271" s="176"/>
      <c r="G271" s="93"/>
      <c r="H271" s="102"/>
    </row>
    <row r="272" spans="1:10" x14ac:dyDescent="0.2">
      <c r="C272" s="205"/>
      <c r="D272" s="148"/>
      <c r="E272" s="182"/>
      <c r="G272" s="93"/>
      <c r="H272" s="102"/>
    </row>
    <row r="273" spans="1:10" x14ac:dyDescent="0.2">
      <c r="C273" s="147">
        <v>1</v>
      </c>
      <c r="D273" s="206" t="str">
        <f>D87</f>
        <v>PRIPREMNI RADOVI I RADOVI RUŠENJA</v>
      </c>
      <c r="E273" s="182"/>
      <c r="G273" s="93"/>
      <c r="H273" s="112">
        <f>H87</f>
        <v>0</v>
      </c>
    </row>
    <row r="274" spans="1:10" x14ac:dyDescent="0.2">
      <c r="C274" s="147">
        <v>2</v>
      </c>
      <c r="D274" s="207" t="str">
        <f>D130</f>
        <v>TESARSKI I KROVOPOKRIVAČKI RADOVI</v>
      </c>
      <c r="E274" s="182"/>
      <c r="G274" s="93"/>
      <c r="H274" s="112">
        <f>H130</f>
        <v>0</v>
      </c>
    </row>
    <row r="275" spans="1:10" x14ac:dyDescent="0.2">
      <c r="C275" s="147">
        <v>3</v>
      </c>
      <c r="D275" s="206" t="str">
        <f>D194</f>
        <v>IZOLATERSKI RADOVI</v>
      </c>
      <c r="E275" s="182"/>
      <c r="G275" s="93"/>
      <c r="H275" s="112">
        <f>H194</f>
        <v>0</v>
      </c>
    </row>
    <row r="276" spans="1:10" s="11" customFormat="1" x14ac:dyDescent="0.2">
      <c r="A276" s="6"/>
      <c r="B276" s="6"/>
      <c r="C276" s="147">
        <v>4</v>
      </c>
      <c r="D276" s="206" t="str">
        <f>D243</f>
        <v>LIMARSKI RADOVI</v>
      </c>
      <c r="E276" s="182"/>
      <c r="F276" s="83"/>
      <c r="G276" s="93"/>
      <c r="H276" s="112">
        <f>H243</f>
        <v>0</v>
      </c>
      <c r="J276" s="12"/>
    </row>
    <row r="277" spans="1:10" s="11" customFormat="1" x14ac:dyDescent="0.2">
      <c r="A277" s="6"/>
      <c r="B277" s="6"/>
      <c r="C277" s="147">
        <f>C262</f>
        <v>5</v>
      </c>
      <c r="D277" s="208" t="str">
        <f>D262</f>
        <v>OSTALI RADOVI</v>
      </c>
      <c r="E277" s="182"/>
      <c r="F277" s="83"/>
      <c r="G277" s="93"/>
      <c r="H277" s="112">
        <f>H262</f>
        <v>0</v>
      </c>
      <c r="J277" s="12"/>
    </row>
    <row r="278" spans="1:10" s="11" customFormat="1" x14ac:dyDescent="0.2">
      <c r="A278" s="6"/>
      <c r="B278" s="6"/>
      <c r="C278" s="147"/>
      <c r="D278" s="208"/>
      <c r="E278" s="182"/>
      <c r="F278" s="83"/>
      <c r="G278" s="93"/>
      <c r="H278" s="102"/>
      <c r="J278" s="12"/>
    </row>
    <row r="279" spans="1:10" s="11" customFormat="1" x14ac:dyDescent="0.2">
      <c r="A279" s="6"/>
      <c r="B279" s="6"/>
      <c r="C279" s="209" t="s">
        <v>9</v>
      </c>
      <c r="D279" s="210" t="s">
        <v>66</v>
      </c>
      <c r="E279" s="211"/>
      <c r="F279" s="212"/>
      <c r="G279" s="113"/>
      <c r="H279" s="114">
        <f>SUM(H273:H278)</f>
        <v>0</v>
      </c>
      <c r="J279" s="12"/>
    </row>
    <row r="280" spans="1:10" s="11" customFormat="1" x14ac:dyDescent="0.2">
      <c r="A280" s="6"/>
      <c r="B280" s="6"/>
      <c r="C280" s="122"/>
      <c r="D280" s="68"/>
      <c r="E280" s="131"/>
      <c r="F280" s="83"/>
      <c r="G280" s="84"/>
      <c r="H280" s="67"/>
      <c r="J280" s="12"/>
    </row>
    <row r="281" spans="1:10" s="11" customFormat="1" x14ac:dyDescent="0.2">
      <c r="A281" s="6"/>
      <c r="B281" s="6"/>
      <c r="C281" s="122"/>
      <c r="D281" s="68"/>
      <c r="E281" s="131"/>
      <c r="F281" s="213"/>
      <c r="G281" s="115" t="s">
        <v>230</v>
      </c>
      <c r="H281" s="116">
        <f>0.25*H279</f>
        <v>0</v>
      </c>
      <c r="J281" s="12"/>
    </row>
    <row r="282" spans="1:10" s="11" customFormat="1" x14ac:dyDescent="0.2">
      <c r="A282" s="6"/>
      <c r="B282" s="6"/>
      <c r="C282" s="122"/>
      <c r="D282" s="68"/>
      <c r="E282" s="131"/>
      <c r="F282" s="213"/>
      <c r="G282" s="115"/>
      <c r="H282" s="116"/>
      <c r="J282" s="12"/>
    </row>
    <row r="283" spans="1:10" s="11" customFormat="1" x14ac:dyDescent="0.2">
      <c r="A283" s="6"/>
      <c r="B283" s="6"/>
      <c r="C283" s="122"/>
      <c r="D283" s="68"/>
      <c r="E283" s="131"/>
      <c r="F283" s="213"/>
      <c r="G283" s="117" t="s">
        <v>231</v>
      </c>
      <c r="H283" s="116">
        <f>H281+H279</f>
        <v>0</v>
      </c>
      <c r="J283" s="12"/>
    </row>
    <row r="284" spans="1:10" s="11" customFormat="1" x14ac:dyDescent="0.2">
      <c r="A284" s="6"/>
      <c r="B284" s="6"/>
      <c r="C284" s="122"/>
      <c r="D284" s="68"/>
      <c r="E284" s="131"/>
      <c r="F284" s="83"/>
      <c r="G284" s="84"/>
      <c r="H284" s="67"/>
      <c r="J284" s="12"/>
    </row>
  </sheetData>
  <sheetProtection algorithmName="SHA-512" hashValue="PmFaE00qJBniHS9pq++7oEiKEENJA+5HGuwDJYMiWUR77z861qvJFKyVm0AL741luyAM6ZD7EblAuavSgUuTzg==" saltValue="BpJ1hYsz2SeppP8ZHplVIA==" spinCount="100000" sheet="1" objects="1" scenarios="1"/>
  <protectedRanges>
    <protectedRange sqref="G12:H17" name="Range1_3"/>
    <protectedRange sqref="G256:G260" name="Range1_5_1"/>
  </protectedRanges>
  <mergeCells count="4">
    <mergeCell ref="D199:E199"/>
    <mergeCell ref="D20:E20"/>
    <mergeCell ref="D135:E135"/>
    <mergeCell ref="D92:E92"/>
  </mergeCells>
  <pageMargins left="0.70866141732283472" right="0.70866141732283472" top="0.74803149606299213" bottom="0.74803149606299213" header="0.31496062992125984" footer="0.31496062992125984"/>
  <pageSetup paperSize="9" scale="95" orientation="portrait" r:id="rId1"/>
  <headerFooter>
    <oddFooter>&amp;L&amp;8&amp;F&amp;R&amp;8&amp;P/&amp;N</oddFooter>
  </headerFooter>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Opći uvjeti</vt:lpstr>
      <vt:lpstr>Kosi krov</vt:lpstr>
      <vt:lpstr>'Kosi krov'!Podrucje_ispisa</vt:lpstr>
      <vt:lpstr>'Opći uvjeti'!Podrucje_ispisa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Ogrizek</dc:creator>
  <cp:lastModifiedBy>Tomislav Regvart</cp:lastModifiedBy>
  <cp:lastPrinted>2026-03-09T14:03:21Z</cp:lastPrinted>
  <dcterms:created xsi:type="dcterms:W3CDTF">2020-09-27T19:54:40Z</dcterms:created>
  <dcterms:modified xsi:type="dcterms:W3CDTF">2026-03-12T12:45:18Z</dcterms:modified>
</cp:coreProperties>
</file>